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1"/>
  </bookViews>
  <sheets>
    <sheet name="Front " sheetId="1" r:id="rId1"/>
    <sheet name="Back " sheetId="2" r:id="rId2"/>
    <sheet name="Front-Sample" sheetId="3" state="hidden" r:id="rId3"/>
    <sheet name="Back-Sample" sheetId="4" state="hidden" r:id="rId4"/>
    <sheet name="Guidelines" sheetId="5" r:id="rId5"/>
  </sheets>
  <definedNames>
    <definedName name="_xlnm.Print_Area" localSheetId="1">'Back '!$A$1:$I$57</definedName>
    <definedName name="_xlnm.Print_Area" localSheetId="3">'Back-Sample'!$A$1:$I$52</definedName>
    <definedName name="_xlnm.Print_Area" localSheetId="0">'Front '!$A$1:$F$62</definedName>
    <definedName name="_xlnm.Print_Area" localSheetId="2">'Front-Sample'!$A$1:$F$52</definedName>
  </definedNames>
  <calcPr fullCalcOnLoad="1"/>
</workbook>
</file>

<file path=xl/sharedStrings.xml><?xml version="1.0" encoding="utf-8"?>
<sst xmlns="http://schemas.openxmlformats.org/spreadsheetml/2006/main" count="286" uniqueCount="187">
  <si>
    <t>SKIWI TRIP/EVENT FINANCIAL REPORT</t>
  </si>
  <si>
    <t xml:space="preserve"> Part "A"  -  Skiwi Checks Written for Lodging,Transportation,Food &amp; Misc.</t>
  </si>
  <si>
    <t xml:space="preserve"> Requests for refunds should be entered on the back</t>
  </si>
  <si>
    <t xml:space="preserve">  Item/Description</t>
  </si>
  <si>
    <t>Date</t>
  </si>
  <si>
    <t>Amount</t>
  </si>
  <si>
    <t xml:space="preserve">Enter Total on Reverse Side      </t>
  </si>
  <si>
    <t>Total</t>
  </si>
  <si>
    <t xml:space="preserve">                                               Part "B" - Trip Leader Transactions</t>
  </si>
  <si>
    <t xml:space="preserve">   Enter All Income &amp; Expenses You Received or Paid Personally</t>
  </si>
  <si>
    <t xml:space="preserve">    ALL Receipts MUST be attached for proper credit</t>
  </si>
  <si>
    <t>Spent</t>
  </si>
  <si>
    <t>Received</t>
  </si>
  <si>
    <t>Totals</t>
  </si>
  <si>
    <t xml:space="preserve">  Refund Due Trip Leader:</t>
  </si>
  <si>
    <t xml:space="preserve">     If Total Spent is MORE than Total Received, subtract  Received from Spent and</t>
  </si>
  <si>
    <t>place here</t>
  </si>
  <si>
    <t xml:space="preserve">     and in Part B - Trip Leader Refund on the reverse side</t>
  </si>
  <si>
    <t>OR</t>
  </si>
  <si>
    <t xml:space="preserve">  Refund Due Ski Club:</t>
  </si>
  <si>
    <t xml:space="preserve">     If Total Spent is LESS than Total Received,  subtract Spent from Received and place here</t>
  </si>
  <si>
    <t xml:space="preserve">     and in Part  B - Trip Leader Expense on the reverse side</t>
  </si>
  <si>
    <t xml:space="preserve">PART "C"   Trip Income  </t>
  </si>
  <si>
    <t xml:space="preserve">   Checks, Cash and Comps Collected </t>
  </si>
  <si>
    <t xml:space="preserve">Receipt </t>
  </si>
  <si>
    <t>From Trip</t>
  </si>
  <si>
    <t>Refunds,Can Deposit</t>
  </si>
  <si>
    <t>Date   /   Description</t>
  </si>
  <si>
    <t>Number</t>
  </si>
  <si>
    <t>Participants</t>
  </si>
  <si>
    <t>GST Rebate,etc.</t>
  </si>
  <si>
    <t>Total Income</t>
  </si>
  <si>
    <t xml:space="preserve">         PART "D'    Refunds To Trip Participants</t>
  </si>
  <si>
    <t>TRIP LEADER COMPS &amp;</t>
  </si>
  <si>
    <t xml:space="preserve"> REQUIRES Board Approval &amp; a Check Request for each.</t>
  </si>
  <si>
    <t>MEMBERSHIP COLLECTED</t>
  </si>
  <si>
    <t>Leader(s) Comps</t>
  </si>
  <si>
    <t>Check #</t>
  </si>
  <si>
    <t>Name</t>
  </si>
  <si>
    <t xml:space="preserve">             Membership Collected</t>
  </si>
  <si>
    <t xml:space="preserve">               TRIP SUMMARY</t>
  </si>
  <si>
    <t xml:space="preserve">  Expense Totals</t>
  </si>
  <si>
    <t xml:space="preserve">  Part "A" Withdrawals</t>
  </si>
  <si>
    <t>If  Income is More than  Expense</t>
  </si>
  <si>
    <t xml:space="preserve">  Part "B" Trip Leader Refund</t>
  </si>
  <si>
    <t>Subtract  Expenses from Income</t>
  </si>
  <si>
    <t xml:space="preserve">  Part "D" Refunds &amp; Leader Comps</t>
  </si>
  <si>
    <t xml:space="preserve">Enter Trip Income </t>
  </si>
  <si>
    <t>Total Expenses</t>
  </si>
  <si>
    <t xml:space="preserve">  Income Totals</t>
  </si>
  <si>
    <t xml:space="preserve">  Part "B" Trip Leader Expense</t>
  </si>
  <si>
    <t>If Income is Less than Expense</t>
  </si>
  <si>
    <t xml:space="preserve">  Part "C" Income</t>
  </si>
  <si>
    <t>Subtract  Income from Expenses</t>
  </si>
  <si>
    <t>Enter Trip Loss</t>
  </si>
  <si>
    <t>Signature(s)</t>
  </si>
  <si>
    <t>Check No.</t>
  </si>
  <si>
    <t>Written Amount</t>
  </si>
  <si>
    <t>Refund</t>
  </si>
  <si>
    <t xml:space="preserve">Leader(s):  </t>
  </si>
  <si>
    <t xml:space="preserve"> Date:</t>
  </si>
  <si>
    <t xml:space="preserve">Who </t>
  </si>
  <si>
    <t>Deposit to Group Agent: Winter Ski &amp; Sport</t>
  </si>
  <si>
    <t>Payment to Group Agent: Winter Ski &amp; Sport</t>
  </si>
  <si>
    <t>09/20/2012 - payments rec'd from participants</t>
  </si>
  <si>
    <t>10/04/2012 - payments rec'd from participants</t>
  </si>
  <si>
    <t>10/18/2012 - payments rec'd from participants</t>
  </si>
  <si>
    <t>11/01/2012 - Payments rec'd frm participants</t>
  </si>
  <si>
    <t>11/15/2012 - Payments rec'd from participants</t>
  </si>
  <si>
    <t>12/06/2012 - Payments rec'd from participants</t>
  </si>
  <si>
    <t>12/20/2012 - Payments rec'd from participants</t>
  </si>
  <si>
    <t>01/03/2013- Payments rec'd from participants</t>
  </si>
  <si>
    <t>01/10/2013 - Payments rec'd from participants</t>
  </si>
  <si>
    <t>02/XX/2013 - Refund from Agent (lift ticket - name changes)</t>
  </si>
  <si>
    <t>(1.5%)</t>
  </si>
  <si>
    <t>Store/Description</t>
  </si>
  <si>
    <t>Report Completion Guidelines</t>
  </si>
  <si>
    <t>Part A</t>
  </si>
  <si>
    <t>Enter information for checks issued by the club treasurer for lodging ,tranportation and other expenses.</t>
  </si>
  <si>
    <t>The amounts will total if completion on computer.</t>
  </si>
  <si>
    <t>Part B</t>
  </si>
  <si>
    <t xml:space="preserve">For each expense enter the store name from the receipt and the pupose of the expense. </t>
  </si>
  <si>
    <t>The Refund Check No. column is for Treasurers use.</t>
  </si>
  <si>
    <t>If there is not enough room attach an additional worksheet and enter the worksheet total on the trip report.</t>
  </si>
  <si>
    <t>Part C</t>
  </si>
  <si>
    <t>Enter the amounts collected from the trip participants and submitted to the treasurer for deposit.</t>
  </si>
  <si>
    <t>Use a separate line for each deposit envelope given to the treasuer.</t>
  </si>
  <si>
    <t>Part D</t>
  </si>
  <si>
    <t>Enter the refunds to be made for the trip participants and reason for refund.</t>
  </si>
  <si>
    <t>Prepare a check request form for each request and obtain board approval.</t>
  </si>
  <si>
    <t>The check # column will be completed by the treasurer if not known.</t>
  </si>
  <si>
    <t>Refunds</t>
  </si>
  <si>
    <t>Leader Comps</t>
  </si>
  <si>
    <t>Enter the trip leader(s) name and amount of comp</t>
  </si>
  <si>
    <t>Membership Collected</t>
  </si>
  <si>
    <t>if more space is needed,attached an additional sheet.</t>
  </si>
  <si>
    <t>Trip Summary</t>
  </si>
  <si>
    <t>If the report form was completed by computer the amounts for this section will be transferred from the respective sections.</t>
  </si>
  <si>
    <t>The receipt number column is no longer used.</t>
  </si>
  <si>
    <t>In the "Who Spent" column enter the trip leader initials who made the purchase. Not needed if there is only one trip leader.</t>
  </si>
  <si>
    <t>if any memberships were collected with the trip enter the member name and amount collected</t>
  </si>
  <si>
    <t>Participant 2 - Cancel/Replace</t>
  </si>
  <si>
    <t>Participant 1 - Cancel/Replace</t>
  </si>
  <si>
    <t>Participant 3 - Medical cancel/Replace</t>
  </si>
  <si>
    <t>Participant 4 - Med cancel/Replace w/name ch</t>
  </si>
  <si>
    <t>Participant 5 - Cancel/Replace w/name ch</t>
  </si>
  <si>
    <t xml:space="preserve"> Name/Reason for refund</t>
  </si>
  <si>
    <t xml:space="preserve"> Name/Refund reason</t>
  </si>
  <si>
    <t>Participant 6 - Cancel/Rplace w/name ch</t>
  </si>
  <si>
    <t>Participant 7 - Overpayment for lift tickets</t>
  </si>
  <si>
    <t>Participant 8 - Overpayment for lift tickets</t>
  </si>
  <si>
    <t>Trip Leader 1</t>
  </si>
  <si>
    <t>Trip Leader 2</t>
  </si>
  <si>
    <t>Post Trip - Picture - Party  see attached sheet</t>
  </si>
  <si>
    <t>Meijer/Snacks,Water &amp; Pop</t>
  </si>
  <si>
    <t>Cash paid/Bus Driver tip</t>
  </si>
  <si>
    <t>Cash received/Ticket sold</t>
  </si>
  <si>
    <t>Trip/Event Name</t>
  </si>
  <si>
    <t>Leader(s)</t>
  </si>
  <si>
    <t>Trip/Event Name:  Mt Elliot trip</t>
  </si>
  <si>
    <t>Joes Party Store/Beer &amp; Wine</t>
  </si>
  <si>
    <t>For  cash transaction enter Cash for Store and purpose</t>
  </si>
  <si>
    <t>Receipt</t>
  </si>
  <si>
    <t>Deposit Envelope</t>
  </si>
  <si>
    <t>Membership</t>
  </si>
  <si>
    <t>Included</t>
  </si>
  <si>
    <t xml:space="preserve">TRIP LEADER COMPS </t>
  </si>
  <si>
    <t>Enter all income and expenses receivied or paid by trips leaders or others for trip expenses</t>
  </si>
  <si>
    <t xml:space="preserve"> </t>
  </si>
  <si>
    <t xml:space="preserve"> payments rec'd from trip participants</t>
  </si>
  <si>
    <t>John Mascarello</t>
  </si>
  <si>
    <t>John</t>
  </si>
  <si>
    <t>Payment to John - Southwest - Air Final Payment</t>
  </si>
  <si>
    <t>to/from</t>
  </si>
  <si>
    <t>Postage</t>
  </si>
  <si>
    <t>Bus Driver Tip:  Salt Lake City Airport to Ogden Hotel - Bus #1</t>
  </si>
  <si>
    <t xml:space="preserve">Bus Driver Tip:  Salt Lake City Airport to Ogden Hotel - Bus #2   </t>
  </si>
  <si>
    <t>Bus Driver Tip:  Ogden Hotel to Salt Lake City Airport - Bus #1</t>
  </si>
  <si>
    <t xml:space="preserve">Bus Driver Tip:  Ogden Hotel to Salt Lake City Airport - Bus #2       </t>
  </si>
  <si>
    <t>Bus Driver Tip:  To/From Snowbasin - Sunday</t>
  </si>
  <si>
    <t xml:space="preserve">Bus Driver Tip:  To/From Snowbasin - Monday  </t>
  </si>
  <si>
    <t xml:space="preserve">Bus Driver Tip:  To/From Snowbasin - Thursday </t>
  </si>
  <si>
    <t>Ogden Hotel Welcome Reception Bartender/Host/helper Tip (1 person)</t>
  </si>
  <si>
    <t>Ogden Hotel (Marriott Courtyard) Luggage Porters' Tip (2.5 people)</t>
  </si>
  <si>
    <t>Ogden Hotel Breakfast Staff (Chef &amp; buser)</t>
  </si>
  <si>
    <t>Printing - Flyers/Sign-up/Membership forms for all trips + hand-outs</t>
  </si>
  <si>
    <t xml:space="preserve">Payment to John - Marriott Courtyard Ogden - Lodging Deposit </t>
  </si>
  <si>
    <t>Payment to John - Powder Mountain - Lift and Bus - Partial Payment</t>
  </si>
  <si>
    <t>Payment to John - Powder Mountain - Lift and Bus - Final Payment</t>
  </si>
  <si>
    <t>Payment to John - Snowbasin Lift Ticket - Full Payment</t>
  </si>
  <si>
    <t>Payment to John - Holiday Charters - Bus Full Payment</t>
  </si>
  <si>
    <t>Payment to John - Marriott Courtyard Ogden - Final Payment</t>
  </si>
  <si>
    <t>John Mascarello &amp; Debby Roger</t>
  </si>
  <si>
    <t>Debby Roger</t>
  </si>
  <si>
    <t xml:space="preserve"> payments transferred from cancelled Red Mountain trip</t>
  </si>
  <si>
    <t>Daniel Mazur / Cancelled and Replaced</t>
  </si>
  <si>
    <t>Brian &amp; Lynn Reuter / Cancelled and Replaced</t>
  </si>
  <si>
    <t>Beth Kish / Cancelled and Replaced</t>
  </si>
  <si>
    <t>Scott &amp; Lynn Gross / Cancelled and Replaced</t>
  </si>
  <si>
    <t>Helmut Schelenz / Cancelled and  Replaced</t>
  </si>
  <si>
    <t>Don Taylor Refund - Super Senoir/Group Rebate</t>
  </si>
  <si>
    <t>Lori Nersesian Refund - No Lift/Group Rebate</t>
  </si>
  <si>
    <t>Jenny Deitrich Refund - Injury Lift/Group Rebate</t>
  </si>
  <si>
    <t>Payment to PRW - Custom Skiwi Logo Covid Face Masks</t>
  </si>
  <si>
    <t>Dick Marx Cancel Refund-Lift/Air/Porter/Recptn/Reb8</t>
  </si>
  <si>
    <t>Gary Marx Refund - SnrSBepic/Early Deprt/Group Rebate</t>
  </si>
  <si>
    <t>Snowbasin Refund-Gary 2-day lift ticket(has Epic pass)-back to my CC</t>
  </si>
  <si>
    <t>Powder Mtn Refund - Jenny's 1-day lift ticket (injury) - back to my CC</t>
  </si>
  <si>
    <t>Powder Mtn Refund-Dick Marx 2-day lift ticket(cancel)-back to my CC</t>
  </si>
  <si>
    <t>Payment to John - Southwest - Air Deposit (refundable at final payment)</t>
  </si>
  <si>
    <t>Payment to John - United Air Deposit (refundable when replaced by SW flight)</t>
  </si>
  <si>
    <t>Payment to John - American Air Deposit (refundable when replaced by SW flight)</t>
  </si>
  <si>
    <t>Refund from J Mascarello-American  Air Deposit Credited to CC</t>
  </si>
  <si>
    <t>Refund from J Mascarello-United  Air Deposit Credited to CC</t>
  </si>
  <si>
    <t>JT Petrinko/J Hanak/R Ginther Rfnd@$150-Air/Grp Reb8</t>
  </si>
  <si>
    <t>S Mascarello, D Roger, J Hartwig, H Skaruup,  S Walker,   L Coy, D Boyd, C Parliament, D LaGrone,                                   D Mutrynowski, Lee Garstick, D Ahlberg  Refund - Senior Lift Ticket &amp; Group Rebate  ($145 each X 12)</t>
  </si>
  <si>
    <t>Everyone Else Refund - Group Rebate ($100 each X 25)</t>
  </si>
  <si>
    <t xml:space="preserve">Karen Coy - Group Rebate minus $40 undercharge </t>
  </si>
  <si>
    <t>2021 Utah Ski Trip</t>
  </si>
  <si>
    <t>2323/XX</t>
  </si>
  <si>
    <t>2367-69</t>
  </si>
  <si>
    <t>2340-65</t>
  </si>
  <si>
    <t>Refund from J Mascarello-SW Air Dep. Credited to CC at Final Pmt</t>
  </si>
  <si>
    <t>2330-38 2366</t>
  </si>
  <si>
    <t>Ret Ck deducted</t>
  </si>
  <si>
    <t>Late fee deducted</t>
  </si>
  <si>
    <t>Helmut S corrected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</si>
</sst>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[$-409]d\-mmm\-yyyy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Snowtop Caps"/>
      <family val="0"/>
    </font>
    <font>
      <b/>
      <i/>
      <u val="single"/>
      <sz val="10"/>
      <name val="Arial"/>
      <family val="2"/>
    </font>
    <font>
      <b/>
      <sz val="16"/>
      <name val="Arial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31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Continuous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right"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Continuous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4" fillId="0" borderId="34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Continuous"/>
      <protection/>
    </xf>
    <xf numFmtId="0" fontId="4" fillId="0" borderId="12" xfId="0" applyNumberFormat="1" applyFont="1" applyFill="1" applyBorder="1" applyAlignment="1" applyProtection="1">
      <alignment horizontal="centerContinuous"/>
      <protection/>
    </xf>
    <xf numFmtId="0" fontId="6" fillId="0" borderId="38" xfId="0" applyNumberFormat="1" applyFont="1" applyFill="1" applyBorder="1" applyAlignment="1" applyProtection="1">
      <alignment horizontal="centerContinuous"/>
      <protection/>
    </xf>
    <xf numFmtId="0" fontId="4" fillId="0" borderId="38" xfId="0" applyNumberFormat="1" applyFont="1" applyFill="1" applyBorder="1" applyAlignment="1" applyProtection="1">
      <alignment horizontal="centerContinuous"/>
      <protection/>
    </xf>
    <xf numFmtId="0" fontId="4" fillId="0" borderId="39" xfId="0" applyNumberFormat="1" applyFont="1" applyFill="1" applyBorder="1" applyAlignment="1" applyProtection="1">
      <alignment horizontal="centerContinuous"/>
      <protection/>
    </xf>
    <xf numFmtId="7" fontId="4" fillId="0" borderId="14" xfId="0" applyNumberFormat="1" applyFont="1" applyFill="1" applyBorder="1" applyAlignment="1" applyProtection="1">
      <alignment/>
      <protection/>
    </xf>
    <xf numFmtId="7" fontId="4" fillId="0" borderId="40" xfId="0" applyNumberFormat="1" applyFont="1" applyFill="1" applyBorder="1" applyAlignment="1" applyProtection="1">
      <alignment/>
      <protection/>
    </xf>
    <xf numFmtId="7" fontId="4" fillId="0" borderId="41" xfId="0" applyNumberFormat="1" applyFont="1" applyFill="1" applyBorder="1" applyAlignment="1" applyProtection="1">
      <alignment/>
      <protection/>
    </xf>
    <xf numFmtId="7" fontId="4" fillId="0" borderId="23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 horizontal="centerContinuous"/>
      <protection/>
    </xf>
    <xf numFmtId="7" fontId="4" fillId="0" borderId="14" xfId="0" applyNumberFormat="1" applyFont="1" applyFill="1" applyBorder="1" applyAlignment="1" applyProtection="1">
      <alignment horizontal="center"/>
      <protection/>
    </xf>
    <xf numFmtId="7" fontId="4" fillId="0" borderId="42" xfId="0" applyNumberFormat="1" applyFont="1" applyFill="1" applyBorder="1" applyAlignment="1" applyProtection="1">
      <alignment/>
      <protection/>
    </xf>
    <xf numFmtId="7" fontId="4" fillId="0" borderId="43" xfId="0" applyNumberFormat="1" applyFont="1" applyFill="1" applyBorder="1" applyAlignment="1" applyProtection="1">
      <alignment/>
      <protection/>
    </xf>
    <xf numFmtId="0" fontId="6" fillId="0" borderId="44" xfId="0" applyNumberFormat="1" applyFont="1" applyFill="1" applyBorder="1" applyAlignment="1" applyProtection="1">
      <alignment horizontal="centerContinuous"/>
      <protection/>
    </xf>
    <xf numFmtId="0" fontId="0" fillId="0" borderId="38" xfId="0" applyBorder="1" applyAlignment="1">
      <alignment horizontal="centerContinuous"/>
    </xf>
    <xf numFmtId="0" fontId="4" fillId="0" borderId="44" xfId="0" applyNumberFormat="1" applyFont="1" applyFill="1" applyBorder="1" applyAlignment="1" applyProtection="1">
      <alignment horizontal="centerContinuous"/>
      <protection/>
    </xf>
    <xf numFmtId="0" fontId="5" fillId="0" borderId="44" xfId="0" applyNumberFormat="1" applyFont="1" applyFill="1" applyBorder="1" applyAlignment="1" applyProtection="1">
      <alignment horizontal="centerContinuous"/>
      <protection/>
    </xf>
    <xf numFmtId="0" fontId="5" fillId="0" borderId="19" xfId="0" applyNumberFormat="1" applyFont="1" applyFill="1" applyBorder="1" applyAlignment="1" applyProtection="1">
      <alignment horizontal="centerContinuous"/>
      <protection/>
    </xf>
    <xf numFmtId="0" fontId="4" fillId="0" borderId="19" xfId="0" applyNumberFormat="1" applyFont="1" applyFill="1" applyBorder="1" applyAlignment="1" applyProtection="1">
      <alignment horizontal="centerContinuous"/>
      <protection/>
    </xf>
    <xf numFmtId="0" fontId="4" fillId="0" borderId="45" xfId="0" applyNumberFormat="1" applyFont="1" applyFill="1" applyBorder="1" applyAlignment="1" applyProtection="1">
      <alignment horizontal="centerContinuous"/>
      <protection/>
    </xf>
    <xf numFmtId="0" fontId="4" fillId="0" borderId="22" xfId="0" applyNumberFormat="1" applyFont="1" applyFill="1" applyBorder="1" applyAlignment="1" applyProtection="1">
      <alignment horizontal="centerContinuous"/>
      <protection/>
    </xf>
    <xf numFmtId="0" fontId="5" fillId="0" borderId="15" xfId="0" applyNumberFormat="1" applyFont="1" applyFill="1" applyBorder="1" applyAlignment="1" applyProtection="1">
      <alignment horizontal="centerContinuous"/>
      <protection/>
    </xf>
    <xf numFmtId="0" fontId="5" fillId="0" borderId="21" xfId="0" applyNumberFormat="1" applyFont="1" applyFill="1" applyBorder="1" applyAlignment="1" applyProtection="1">
      <alignment horizontal="centerContinuous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4" fillId="0" borderId="46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6" fillId="0" borderId="47" xfId="0" applyNumberFormat="1" applyFont="1" applyFill="1" applyBorder="1" applyAlignment="1" applyProtection="1">
      <alignment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29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4" fillId="0" borderId="49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7" fontId="4" fillId="0" borderId="17" xfId="0" applyNumberFormat="1" applyFont="1" applyFill="1" applyBorder="1" applyAlignment="1" applyProtection="1">
      <alignment horizontal="right"/>
      <protection/>
    </xf>
    <xf numFmtId="14" fontId="4" fillId="0" borderId="50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left"/>
      <protection/>
    </xf>
    <xf numFmtId="7" fontId="4" fillId="0" borderId="29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7" fontId="4" fillId="0" borderId="15" xfId="0" applyNumberFormat="1" applyFont="1" applyFill="1" applyBorder="1" applyAlignment="1" applyProtection="1">
      <alignment horizontal="right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7" fontId="4" fillId="0" borderId="14" xfId="0" applyNumberFormat="1" applyFont="1" applyFill="1" applyBorder="1" applyAlignment="1" applyProtection="1">
      <alignment horizontal="right"/>
      <protection/>
    </xf>
    <xf numFmtId="0" fontId="5" fillId="0" borderId="49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7" fontId="4" fillId="0" borderId="34" xfId="0" applyNumberFormat="1" applyFont="1" applyFill="1" applyBorder="1" applyAlignment="1" applyProtection="1">
      <alignment horizontal="right"/>
      <protection/>
    </xf>
    <xf numFmtId="7" fontId="4" fillId="0" borderId="51" xfId="0" applyNumberFormat="1" applyFont="1" applyFill="1" applyBorder="1" applyAlignment="1" applyProtection="1">
      <alignment horizontal="right"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4" fillId="0" borderId="52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/>
      <protection/>
    </xf>
    <xf numFmtId="7" fontId="4" fillId="0" borderId="29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7" fontId="4" fillId="0" borderId="14" xfId="0" applyNumberFormat="1" applyFont="1" applyFill="1" applyBorder="1" applyAlignment="1" applyProtection="1">
      <alignment horizontal="right"/>
      <protection/>
    </xf>
    <xf numFmtId="0" fontId="4" fillId="0" borderId="52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8" fontId="4" fillId="0" borderId="0" xfId="44" applyFont="1" applyFill="1" applyBorder="1" applyAlignment="1" applyProtection="1">
      <alignment/>
      <protection/>
    </xf>
    <xf numFmtId="8" fontId="4" fillId="0" borderId="29" xfId="44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0" fontId="4" fillId="0" borderId="35" xfId="0" applyNumberFormat="1" applyFont="1" applyFill="1" applyBorder="1" applyAlignment="1" applyProtection="1">
      <alignment/>
      <protection/>
    </xf>
    <xf numFmtId="8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 quotePrefix="1">
      <alignment horizontal="left"/>
      <protection/>
    </xf>
    <xf numFmtId="0" fontId="5" fillId="0" borderId="11" xfId="0" applyNumberFormat="1" applyFont="1" applyFill="1" applyBorder="1" applyAlignment="1" applyProtection="1" quotePrefix="1">
      <alignment horizontal="left"/>
      <protection/>
    </xf>
    <xf numFmtId="0" fontId="5" fillId="0" borderId="42" xfId="0" applyNumberFormat="1" applyFont="1" applyFill="1" applyBorder="1" applyAlignment="1" applyProtection="1">
      <alignment/>
      <protection/>
    </xf>
    <xf numFmtId="14" fontId="4" fillId="0" borderId="42" xfId="0" applyNumberFormat="1" applyFont="1" applyFill="1" applyBorder="1" applyAlignment="1" applyProtection="1">
      <alignment horizontal="center"/>
      <protection/>
    </xf>
    <xf numFmtId="7" fontId="4" fillId="0" borderId="17" xfId="0" applyNumberFormat="1" applyFont="1" applyFill="1" applyBorder="1" applyAlignment="1" applyProtection="1">
      <alignment horizontal="right"/>
      <protection/>
    </xf>
    <xf numFmtId="0" fontId="4" fillId="0" borderId="53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5" fillId="34" borderId="29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9" fillId="0" borderId="49" xfId="0" applyNumberFormat="1" applyFont="1" applyFill="1" applyBorder="1" applyAlignment="1" applyProtection="1">
      <alignment horizontal="right"/>
      <protection/>
    </xf>
    <xf numFmtId="0" fontId="9" fillId="0" borderId="52" xfId="0" applyNumberFormat="1" applyFont="1" applyFill="1" applyBorder="1" applyAlignment="1" applyProtection="1">
      <alignment horizontal="right"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0" fontId="5" fillId="0" borderId="42" xfId="0" applyNumberFormat="1" applyFont="1" applyFill="1" applyBorder="1" applyAlignment="1" applyProtection="1">
      <alignment horizontal="centerContinuous"/>
      <protection/>
    </xf>
    <xf numFmtId="0" fontId="4" fillId="0" borderId="29" xfId="44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46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 applyProtection="1">
      <alignment horizontal="left"/>
      <protection/>
    </xf>
    <xf numFmtId="7" fontId="4" fillId="0" borderId="21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 applyProtection="1">
      <alignment/>
      <protection/>
    </xf>
    <xf numFmtId="7" fontId="4" fillId="0" borderId="52" xfId="0" applyNumberFormat="1" applyFont="1" applyFill="1" applyBorder="1" applyAlignment="1" applyProtection="1">
      <alignment/>
      <protection/>
    </xf>
    <xf numFmtId="7" fontId="4" fillId="0" borderId="17" xfId="0" applyNumberFormat="1" applyFont="1" applyFill="1" applyBorder="1" applyAlignment="1" applyProtection="1">
      <alignment/>
      <protection/>
    </xf>
    <xf numFmtId="7" fontId="4" fillId="0" borderId="55" xfId="0" applyNumberFormat="1" applyFont="1" applyFill="1" applyBorder="1" applyAlignment="1" applyProtection="1">
      <alignment/>
      <protection/>
    </xf>
    <xf numFmtId="0" fontId="4" fillId="0" borderId="50" xfId="0" applyNumberFormat="1" applyFont="1" applyFill="1" applyBorder="1" applyAlignment="1" applyProtection="1">
      <alignment horizontal="left"/>
      <protection/>
    </xf>
    <xf numFmtId="0" fontId="5" fillId="0" borderId="52" xfId="0" applyNumberFormat="1" applyFont="1" applyFill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14" fontId="4" fillId="0" borderId="16" xfId="0" applyNumberFormat="1" applyFont="1" applyFill="1" applyBorder="1" applyAlignment="1" applyProtection="1">
      <alignment horizontal="left"/>
      <protection/>
    </xf>
    <xf numFmtId="10" fontId="4" fillId="0" borderId="0" xfId="0" applyNumberFormat="1" applyFont="1" applyFill="1" applyBorder="1" applyAlignment="1" applyProtection="1" quotePrefix="1">
      <alignment horizontal="right"/>
      <protection/>
    </xf>
    <xf numFmtId="7" fontId="4" fillId="0" borderId="50" xfId="0" applyNumberFormat="1" applyFont="1" applyFill="1" applyBorder="1" applyAlignment="1" applyProtection="1">
      <alignment horizontal="right"/>
      <protection/>
    </xf>
    <xf numFmtId="0" fontId="4" fillId="0" borderId="56" xfId="0" applyNumberFormat="1" applyFont="1" applyFill="1" applyBorder="1" applyAlignment="1" applyProtection="1">
      <alignment horizontal="left"/>
      <protection/>
    </xf>
    <xf numFmtId="0" fontId="4" fillId="0" borderId="51" xfId="0" applyNumberFormat="1" applyFont="1" applyFill="1" applyBorder="1" applyAlignment="1" applyProtection="1">
      <alignment horizontal="left"/>
      <protection/>
    </xf>
    <xf numFmtId="0" fontId="4" fillId="0" borderId="51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5" fillId="0" borderId="4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5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58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7" fontId="5" fillId="0" borderId="23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9" xfId="0" applyNumberFormat="1" applyFont="1" applyFill="1" applyBorder="1" applyAlignment="1" applyProtection="1">
      <alignment/>
      <protection/>
    </xf>
    <xf numFmtId="14" fontId="4" fillId="0" borderId="16" xfId="0" applyNumberFormat="1" applyFont="1" applyFill="1" applyBorder="1" applyAlignment="1" applyProtection="1">
      <alignment horizontal="left"/>
      <protection/>
    </xf>
    <xf numFmtId="167" fontId="4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8" fontId="4" fillId="0" borderId="52" xfId="0" applyNumberFormat="1" applyFont="1" applyFill="1" applyBorder="1" applyAlignment="1" applyProtection="1">
      <alignment horizontal="right"/>
      <protection/>
    </xf>
    <xf numFmtId="0" fontId="4" fillId="0" borderId="51" xfId="0" applyNumberFormat="1" applyFont="1" applyFill="1" applyBorder="1" applyAlignment="1" applyProtection="1">
      <alignment wrapText="1"/>
      <protection/>
    </xf>
    <xf numFmtId="0" fontId="4" fillId="35" borderId="49" xfId="0" applyNumberFormat="1" applyFont="1" applyFill="1" applyBorder="1" applyAlignment="1" applyProtection="1">
      <alignment horizontal="left"/>
      <protection/>
    </xf>
    <xf numFmtId="14" fontId="4" fillId="0" borderId="51" xfId="0" applyNumberFormat="1" applyFont="1" applyFill="1" applyBorder="1" applyAlignment="1" applyProtection="1">
      <alignment horizontal="center"/>
      <protection/>
    </xf>
    <xf numFmtId="0" fontId="4" fillId="0" borderId="29" xfId="44" applyNumberFormat="1" applyFont="1" applyFill="1" applyBorder="1" applyAlignment="1" applyProtection="1">
      <alignment horizontal="right"/>
      <protection/>
    </xf>
    <xf numFmtId="0" fontId="5" fillId="34" borderId="29" xfId="0" applyNumberFormat="1" applyFont="1" applyFill="1" applyBorder="1" applyAlignment="1" applyProtection="1">
      <alignment horizontal="righ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5" fillId="36" borderId="44" xfId="0" applyNumberFormat="1" applyFont="1" applyFill="1" applyBorder="1" applyAlignment="1" applyProtection="1">
      <alignment horizontal="left"/>
      <protection/>
    </xf>
    <xf numFmtId="0" fontId="5" fillId="36" borderId="59" xfId="0" applyNumberFormat="1" applyFont="1" applyFill="1" applyBorder="1" applyAlignment="1" applyProtection="1">
      <alignment horizontal="left"/>
      <protection/>
    </xf>
    <xf numFmtId="0" fontId="5" fillId="36" borderId="60" xfId="0" applyNumberFormat="1" applyFont="1" applyFill="1" applyBorder="1" applyAlignment="1" applyProtection="1">
      <alignment horizontal="left"/>
      <protection/>
    </xf>
    <xf numFmtId="0" fontId="5" fillId="36" borderId="38" xfId="0" applyNumberFormat="1" applyFont="1" applyFill="1" applyBorder="1" applyAlignment="1" applyProtection="1">
      <alignment horizontal="left"/>
      <protection/>
    </xf>
    <xf numFmtId="0" fontId="5" fillId="36" borderId="39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 applyProtection="1" quotePrefix="1">
      <alignment horizontal="left"/>
      <protection/>
    </xf>
    <xf numFmtId="0" fontId="5" fillId="0" borderId="11" xfId="0" applyNumberFormat="1" applyFont="1" applyFill="1" applyBorder="1" applyAlignment="1" applyProtection="1" quotePrefix="1">
      <alignment horizontal="left"/>
      <protection/>
    </xf>
    <xf numFmtId="0" fontId="4" fillId="0" borderId="6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46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53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7" fontId="4" fillId="0" borderId="42" xfId="0" applyNumberFormat="1" applyFont="1" applyFill="1" applyBorder="1" applyAlignment="1" applyProtection="1">
      <alignment horizontal="right" vertical="center"/>
      <protection/>
    </xf>
    <xf numFmtId="7" fontId="4" fillId="0" borderId="33" xfId="0" applyNumberFormat="1" applyFont="1" applyFill="1" applyBorder="1" applyAlignment="1" applyProtection="1">
      <alignment horizontal="right" vertical="center"/>
      <protection/>
    </xf>
    <xf numFmtId="7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7" fontId="4" fillId="0" borderId="0" xfId="0" applyNumberFormat="1" applyFont="1" applyFill="1" applyBorder="1" applyAlignment="1" applyProtection="1">
      <alignment horizontal="left"/>
      <protection/>
    </xf>
    <xf numFmtId="7" fontId="4" fillId="0" borderId="17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GridLines="0" workbookViewId="0" topLeftCell="A1">
      <selection activeCell="J20" sqref="J20"/>
    </sheetView>
  </sheetViews>
  <sheetFormatPr defaultColWidth="10.00390625" defaultRowHeight="12.75"/>
  <cols>
    <col min="1" max="1" width="58.8515625" style="1" customWidth="1"/>
    <col min="2" max="2" width="8.57421875" style="1" customWidth="1"/>
    <col min="3" max="3" width="11.8515625" style="1" customWidth="1"/>
    <col min="4" max="4" width="13.00390625" style="1" customWidth="1"/>
    <col min="5" max="5" width="16.00390625" style="1" customWidth="1"/>
    <col min="6" max="6" width="0.13671875" style="1" customWidth="1"/>
    <col min="7" max="16384" width="10.00390625" style="1" customWidth="1"/>
  </cols>
  <sheetData>
    <row r="1" spans="1:6" ht="30.75" thickBot="1">
      <c r="A1" s="57" t="s">
        <v>0</v>
      </c>
      <c r="B1" s="33"/>
      <c r="C1" s="33"/>
      <c r="D1" s="33"/>
      <c r="E1" s="33"/>
      <c r="F1" s="58"/>
    </row>
    <row r="2" spans="1:6" ht="13.5" thickTop="1">
      <c r="A2" s="182" t="s">
        <v>117</v>
      </c>
      <c r="B2" s="183"/>
      <c r="C2" s="184" t="s">
        <v>118</v>
      </c>
      <c r="D2" s="185"/>
      <c r="E2" s="185"/>
      <c r="F2" s="186"/>
    </row>
    <row r="3" spans="1:6" ht="13.5" thickBot="1">
      <c r="A3" s="187" t="s">
        <v>178</v>
      </c>
      <c r="B3" s="188"/>
      <c r="C3" s="189" t="s">
        <v>152</v>
      </c>
      <c r="D3" s="190"/>
      <c r="E3" s="190"/>
      <c r="F3" s="191"/>
    </row>
    <row r="4" spans="1:8" ht="13.5" thickTop="1">
      <c r="A4" s="73" t="s">
        <v>1</v>
      </c>
      <c r="B4" s="74"/>
      <c r="C4" s="74"/>
      <c r="D4" s="75"/>
      <c r="E4" s="60"/>
      <c r="F4" s="61"/>
      <c r="H4" s="45"/>
    </row>
    <row r="5" spans="1:6" ht="12.75">
      <c r="A5" s="89" t="s">
        <v>2</v>
      </c>
      <c r="B5" s="35"/>
      <c r="C5" s="33"/>
      <c r="D5" s="33"/>
      <c r="E5" s="33"/>
      <c r="F5" s="58"/>
    </row>
    <row r="6" spans="1:6" ht="12.75">
      <c r="A6" s="81"/>
      <c r="B6" s="80"/>
      <c r="C6" s="127"/>
      <c r="D6" s="127"/>
      <c r="E6" s="80"/>
      <c r="F6" s="82"/>
    </row>
    <row r="7" spans="1:6" ht="12.75">
      <c r="A7" s="89" t="s">
        <v>3</v>
      </c>
      <c r="B7" s="33"/>
      <c r="C7" s="78" t="s">
        <v>4</v>
      </c>
      <c r="D7" s="78" t="s">
        <v>56</v>
      </c>
      <c r="E7" s="35" t="s">
        <v>57</v>
      </c>
      <c r="F7" s="58"/>
    </row>
    <row r="8" spans="1:6" ht="12.75">
      <c r="A8" s="92" t="s">
        <v>169</v>
      </c>
      <c r="B8" s="74"/>
      <c r="C8" s="178">
        <v>44119</v>
      </c>
      <c r="D8" s="130">
        <v>2305</v>
      </c>
      <c r="E8" s="129">
        <v>2250</v>
      </c>
      <c r="F8" s="76"/>
    </row>
    <row r="9" spans="1:11" ht="12.75">
      <c r="A9" s="92" t="s">
        <v>146</v>
      </c>
      <c r="B9" s="12"/>
      <c r="C9" s="95">
        <v>44211</v>
      </c>
      <c r="D9" s="131">
        <v>2312</v>
      </c>
      <c r="E9" s="94">
        <v>500</v>
      </c>
      <c r="F9" s="93"/>
      <c r="I9" s="120"/>
      <c r="K9" s="120"/>
    </row>
    <row r="10" spans="1:11" ht="12.75">
      <c r="A10" s="92" t="s">
        <v>132</v>
      </c>
      <c r="B10" s="12"/>
      <c r="C10" s="95">
        <v>44211</v>
      </c>
      <c r="D10" s="131">
        <v>2314</v>
      </c>
      <c r="E10" s="94">
        <v>14054.4</v>
      </c>
      <c r="F10" s="93"/>
      <c r="K10" s="102"/>
    </row>
    <row r="11" spans="1:11" ht="12.75">
      <c r="A11" s="92" t="s">
        <v>147</v>
      </c>
      <c r="B11" s="12"/>
      <c r="C11" s="95">
        <v>44211</v>
      </c>
      <c r="D11" s="131">
        <v>2311</v>
      </c>
      <c r="E11" s="94">
        <v>2814</v>
      </c>
      <c r="F11" s="133"/>
      <c r="K11" s="102"/>
    </row>
    <row r="12" spans="1:11" ht="12.75">
      <c r="A12" s="92" t="s">
        <v>148</v>
      </c>
      <c r="B12" s="12"/>
      <c r="C12" s="95">
        <v>44211</v>
      </c>
      <c r="D12" s="131">
        <v>2313</v>
      </c>
      <c r="E12" s="94">
        <v>2944</v>
      </c>
      <c r="F12" s="93"/>
      <c r="K12" s="102"/>
    </row>
    <row r="13" spans="1:11" ht="12.75">
      <c r="A13" s="92" t="s">
        <v>149</v>
      </c>
      <c r="B13" s="12"/>
      <c r="C13" s="95">
        <v>44235</v>
      </c>
      <c r="D13" s="131">
        <v>2316</v>
      </c>
      <c r="E13" s="94">
        <v>8911</v>
      </c>
      <c r="F13" s="93"/>
      <c r="I13" s="124"/>
      <c r="K13" s="124"/>
    </row>
    <row r="14" spans="1:6" ht="12.75">
      <c r="A14" s="92" t="s">
        <v>150</v>
      </c>
      <c r="B14" s="12"/>
      <c r="C14" s="95">
        <v>44269</v>
      </c>
      <c r="D14" s="131">
        <v>2317</v>
      </c>
      <c r="E14" s="94">
        <v>4166.35</v>
      </c>
      <c r="F14" s="93"/>
    </row>
    <row r="15" spans="1:6" ht="12.75">
      <c r="A15" s="92" t="s">
        <v>151</v>
      </c>
      <c r="B15" s="12"/>
      <c r="C15" s="95">
        <v>44269</v>
      </c>
      <c r="D15" s="131">
        <v>2318</v>
      </c>
      <c r="E15" s="94">
        <v>21687.6</v>
      </c>
      <c r="F15" s="93"/>
    </row>
    <row r="16" spans="1:6" ht="12.75">
      <c r="A16" s="92" t="s">
        <v>163</v>
      </c>
      <c r="B16" s="12"/>
      <c r="C16" s="95">
        <v>44184</v>
      </c>
      <c r="D16" s="131">
        <v>2310</v>
      </c>
      <c r="E16" s="94">
        <v>525</v>
      </c>
      <c r="F16" s="93"/>
    </row>
    <row r="17" spans="1:8" ht="12.75">
      <c r="A17" s="92"/>
      <c r="B17" s="12"/>
      <c r="C17" s="95"/>
      <c r="D17" s="131"/>
      <c r="E17" s="94"/>
      <c r="F17" s="93"/>
      <c r="H17" s="119"/>
    </row>
    <row r="18" spans="1:11" ht="12.75" customHeight="1">
      <c r="A18" s="92" t="s">
        <v>170</v>
      </c>
      <c r="B18" s="12"/>
      <c r="C18" s="95">
        <v>44028</v>
      </c>
      <c r="D18" s="131">
        <v>2295</v>
      </c>
      <c r="E18" s="94">
        <v>1900</v>
      </c>
      <c r="F18" s="93"/>
      <c r="K18" s="120"/>
    </row>
    <row r="19" spans="1:11" ht="12.75">
      <c r="A19" s="92" t="s">
        <v>171</v>
      </c>
      <c r="B19" s="12"/>
      <c r="C19" s="95">
        <v>44028</v>
      </c>
      <c r="D19" s="131">
        <v>2296</v>
      </c>
      <c r="E19" s="94">
        <v>1900</v>
      </c>
      <c r="F19" s="93"/>
      <c r="K19" s="120"/>
    </row>
    <row r="20" spans="1:11" ht="12.75">
      <c r="A20" s="92"/>
      <c r="B20" s="12"/>
      <c r="C20" s="96"/>
      <c r="D20" s="131"/>
      <c r="E20" s="94"/>
      <c r="F20" s="93"/>
      <c r="K20" s="120"/>
    </row>
    <row r="21" spans="1:11" ht="12.75">
      <c r="A21" s="177"/>
      <c r="B21" s="12"/>
      <c r="C21" s="96"/>
      <c r="D21" s="131"/>
      <c r="E21" s="94"/>
      <c r="F21" s="93"/>
      <c r="K21" s="120"/>
    </row>
    <row r="22" spans="1:11" ht="12.75">
      <c r="A22" s="92"/>
      <c r="B22" s="12"/>
      <c r="C22" s="96"/>
      <c r="D22" s="131"/>
      <c r="E22" s="94"/>
      <c r="F22" s="93"/>
      <c r="K22" s="120"/>
    </row>
    <row r="23" spans="1:11" ht="13.5" thickBot="1">
      <c r="A23" s="86"/>
      <c r="B23" s="87"/>
      <c r="C23" s="88" t="s">
        <v>6</v>
      </c>
      <c r="D23" s="87" t="s">
        <v>7</v>
      </c>
      <c r="E23" s="143">
        <f>SUM(E8:E22)</f>
        <v>61652.35</v>
      </c>
      <c r="F23" s="144"/>
      <c r="K23" s="120"/>
    </row>
    <row r="24" spans="1:11" ht="16.5" thickTop="1">
      <c r="A24" s="83" t="s">
        <v>8</v>
      </c>
      <c r="B24" s="84"/>
      <c r="C24" s="84"/>
      <c r="D24" s="84"/>
      <c r="E24" s="84"/>
      <c r="F24" s="6"/>
      <c r="H24" s="119"/>
      <c r="K24" s="120"/>
    </row>
    <row r="25" spans="1:11" ht="12.75">
      <c r="A25" s="89" t="s">
        <v>9</v>
      </c>
      <c r="B25" s="33"/>
      <c r="C25" s="33"/>
      <c r="D25" s="33"/>
      <c r="E25" s="33"/>
      <c r="F25" s="58"/>
      <c r="K25" s="120"/>
    </row>
    <row r="26" spans="2:11" ht="12.75">
      <c r="B26" s="90" t="s">
        <v>10</v>
      </c>
      <c r="C26" s="49"/>
      <c r="D26" s="33"/>
      <c r="E26" s="49"/>
      <c r="F26" s="77"/>
      <c r="K26" s="120"/>
    </row>
    <row r="27" spans="1:11" ht="12.75">
      <c r="A27" s="3"/>
      <c r="B27" s="159" t="s">
        <v>61</v>
      </c>
      <c r="C27" s="136" t="s">
        <v>5</v>
      </c>
      <c r="D27" s="137" t="s">
        <v>58</v>
      </c>
      <c r="E27" s="41" t="s">
        <v>5</v>
      </c>
      <c r="F27" s="58"/>
      <c r="K27" s="120"/>
    </row>
    <row r="28" spans="1:11" ht="12.75">
      <c r="A28" s="10" t="s">
        <v>75</v>
      </c>
      <c r="B28" s="9" t="s">
        <v>133</v>
      </c>
      <c r="C28" s="9" t="s">
        <v>11</v>
      </c>
      <c r="D28" s="78" t="s">
        <v>56</v>
      </c>
      <c r="E28" s="79" t="s">
        <v>12</v>
      </c>
      <c r="F28" s="77"/>
      <c r="K28" s="120"/>
    </row>
    <row r="29" spans="1:11" ht="12.75">
      <c r="A29" s="30" t="s">
        <v>135</v>
      </c>
      <c r="B29" s="158" t="s">
        <v>131</v>
      </c>
      <c r="C29" s="121">
        <v>70</v>
      </c>
      <c r="D29" s="179"/>
      <c r="E29" s="121"/>
      <c r="F29" s="18"/>
      <c r="K29" s="120"/>
    </row>
    <row r="30" spans="1:11" ht="12.75">
      <c r="A30" s="30" t="s">
        <v>136</v>
      </c>
      <c r="B30" s="158" t="s">
        <v>131</v>
      </c>
      <c r="C30" s="98">
        <v>70</v>
      </c>
      <c r="D30" s="43"/>
      <c r="E30" s="121"/>
      <c r="F30" s="18"/>
      <c r="K30" s="120"/>
    </row>
    <row r="31" spans="1:11" ht="12.75">
      <c r="A31" s="30" t="s">
        <v>137</v>
      </c>
      <c r="B31" s="158" t="s">
        <v>131</v>
      </c>
      <c r="C31" s="98">
        <v>70</v>
      </c>
      <c r="D31" s="43"/>
      <c r="E31" s="121"/>
      <c r="F31" s="18"/>
      <c r="H31" s="119"/>
      <c r="K31" s="120"/>
    </row>
    <row r="32" spans="1:11" ht="12.75">
      <c r="A32" s="30" t="s">
        <v>138</v>
      </c>
      <c r="B32" s="158" t="s">
        <v>131</v>
      </c>
      <c r="C32" s="98">
        <v>70</v>
      </c>
      <c r="D32" s="43"/>
      <c r="E32" s="121"/>
      <c r="F32" s="18"/>
      <c r="H32" s="119"/>
      <c r="K32" s="120"/>
    </row>
    <row r="33" spans="1:11" ht="12.75">
      <c r="A33" s="92" t="s">
        <v>139</v>
      </c>
      <c r="B33" s="158" t="s">
        <v>131</v>
      </c>
      <c r="C33" s="98">
        <v>50</v>
      </c>
      <c r="D33" s="43"/>
      <c r="E33" s="121"/>
      <c r="F33" s="18"/>
      <c r="H33" s="119"/>
      <c r="K33" s="120"/>
    </row>
    <row r="34" spans="1:11" ht="12.75">
      <c r="A34" s="30" t="s">
        <v>140</v>
      </c>
      <c r="B34" s="158" t="s">
        <v>131</v>
      </c>
      <c r="C34" s="98">
        <v>50</v>
      </c>
      <c r="D34" s="43"/>
      <c r="E34" s="121"/>
      <c r="F34" s="18"/>
      <c r="H34" s="119"/>
      <c r="K34" s="120"/>
    </row>
    <row r="35" spans="1:11" ht="12.75">
      <c r="A35" s="30" t="s">
        <v>141</v>
      </c>
      <c r="B35" s="158" t="s">
        <v>131</v>
      </c>
      <c r="C35" s="98">
        <v>50</v>
      </c>
      <c r="D35" s="43"/>
      <c r="E35" s="121"/>
      <c r="F35" s="18"/>
      <c r="H35" s="119"/>
      <c r="K35" s="120"/>
    </row>
    <row r="36" spans="1:11" ht="12.75">
      <c r="A36" s="30"/>
      <c r="B36" s="158"/>
      <c r="C36" s="98"/>
      <c r="D36" s="43"/>
      <c r="E36" s="121"/>
      <c r="F36" s="18"/>
      <c r="H36" s="119"/>
      <c r="K36" s="120"/>
    </row>
    <row r="37" spans="1:11" ht="12.75" customHeight="1">
      <c r="A37" s="30" t="s">
        <v>143</v>
      </c>
      <c r="B37" s="176" t="s">
        <v>131</v>
      </c>
      <c r="C37" s="98">
        <v>90</v>
      </c>
      <c r="D37" s="43"/>
      <c r="E37" s="121"/>
      <c r="F37" s="18"/>
      <c r="H37" s="119"/>
      <c r="K37" s="120"/>
    </row>
    <row r="38" spans="1:11" ht="12.75">
      <c r="A38" s="30"/>
      <c r="B38" s="176"/>
      <c r="C38" s="98"/>
      <c r="D38" s="43"/>
      <c r="E38" s="121"/>
      <c r="F38" s="18"/>
      <c r="K38" s="120"/>
    </row>
    <row r="39" spans="1:11" ht="12.75">
      <c r="A39" s="30" t="s">
        <v>142</v>
      </c>
      <c r="B39" s="158" t="s">
        <v>131</v>
      </c>
      <c r="C39" s="98">
        <v>40</v>
      </c>
      <c r="D39" s="43"/>
      <c r="E39" s="121"/>
      <c r="F39" s="18"/>
      <c r="K39" s="120"/>
    </row>
    <row r="40" spans="1:11" ht="12.75">
      <c r="A40" s="92"/>
      <c r="B40" s="158"/>
      <c r="C40" s="98"/>
      <c r="D40" s="43"/>
      <c r="E40" s="121"/>
      <c r="F40" s="18"/>
      <c r="K40" s="120"/>
    </row>
    <row r="41" spans="1:11" ht="12.75">
      <c r="A41" s="30" t="s">
        <v>144</v>
      </c>
      <c r="B41" s="158" t="s">
        <v>131</v>
      </c>
      <c r="C41" s="98">
        <v>200</v>
      </c>
      <c r="D41" s="43"/>
      <c r="E41" s="121"/>
      <c r="F41" s="18"/>
      <c r="K41" s="120"/>
    </row>
    <row r="42" spans="1:6" ht="12.75">
      <c r="A42" s="30"/>
      <c r="B42" s="158"/>
      <c r="C42" s="98"/>
      <c r="D42" s="43"/>
      <c r="E42" s="121"/>
      <c r="F42" s="18"/>
    </row>
    <row r="43" spans="1:6" ht="12.75">
      <c r="A43" s="97" t="s">
        <v>145</v>
      </c>
      <c r="B43" s="158" t="s">
        <v>131</v>
      </c>
      <c r="C43" s="98">
        <v>38.14</v>
      </c>
      <c r="D43" s="43"/>
      <c r="E43" s="121"/>
      <c r="F43" s="18"/>
    </row>
    <row r="44" spans="1:6" ht="12.75">
      <c r="A44" s="30"/>
      <c r="B44" s="158"/>
      <c r="C44" s="98"/>
      <c r="D44" s="43"/>
      <c r="E44" s="121"/>
      <c r="F44" s="18"/>
    </row>
    <row r="45" spans="1:11" ht="12.75">
      <c r="A45" s="30" t="s">
        <v>134</v>
      </c>
      <c r="B45" s="158" t="s">
        <v>131</v>
      </c>
      <c r="C45" s="98">
        <v>27</v>
      </c>
      <c r="D45" s="43"/>
      <c r="E45" s="121"/>
      <c r="F45" s="18"/>
      <c r="K45" s="120"/>
    </row>
    <row r="46" spans="1:6" ht="12.75">
      <c r="A46" s="30"/>
      <c r="B46" s="158"/>
      <c r="C46" s="98"/>
      <c r="D46" s="43"/>
      <c r="E46" s="121"/>
      <c r="F46" s="18"/>
    </row>
    <row r="47" spans="1:6" ht="12.75">
      <c r="A47" s="30"/>
      <c r="B47" s="158"/>
      <c r="C47" s="98"/>
      <c r="D47" s="43"/>
      <c r="E47" s="121"/>
      <c r="F47" s="18"/>
    </row>
    <row r="48" spans="1:6" ht="12.75">
      <c r="A48" s="30"/>
      <c r="B48" s="158"/>
      <c r="C48" s="98"/>
      <c r="D48" s="43"/>
      <c r="E48" s="121"/>
      <c r="F48" s="18"/>
    </row>
    <row r="49" spans="1:6" ht="12.75">
      <c r="A49" s="30" t="s">
        <v>168</v>
      </c>
      <c r="B49" s="158" t="s">
        <v>131</v>
      </c>
      <c r="C49" s="98"/>
      <c r="D49" s="43"/>
      <c r="E49" s="121">
        <v>110</v>
      </c>
      <c r="F49" s="18"/>
    </row>
    <row r="50" spans="1:6" ht="12.75">
      <c r="A50" s="30" t="s">
        <v>167</v>
      </c>
      <c r="B50" s="158" t="s">
        <v>131</v>
      </c>
      <c r="C50" s="98"/>
      <c r="D50" s="43"/>
      <c r="E50" s="121">
        <v>67</v>
      </c>
      <c r="F50" s="18"/>
    </row>
    <row r="51" spans="1:6" ht="12.75">
      <c r="A51" s="30" t="s">
        <v>166</v>
      </c>
      <c r="B51" s="158" t="s">
        <v>131</v>
      </c>
      <c r="C51" s="98" t="s">
        <v>128</v>
      </c>
      <c r="D51" s="43"/>
      <c r="E51" s="121">
        <v>101</v>
      </c>
      <c r="F51" s="18"/>
    </row>
    <row r="52" spans="1:11" ht="12.75">
      <c r="A52" s="30"/>
      <c r="B52" s="157"/>
      <c r="C52" s="98"/>
      <c r="D52" s="43"/>
      <c r="E52" s="121"/>
      <c r="F52" s="18"/>
      <c r="K52" s="120"/>
    </row>
    <row r="53" spans="1:6" ht="12.75">
      <c r="A53" s="30"/>
      <c r="B53" s="158"/>
      <c r="C53" s="98"/>
      <c r="D53" s="43"/>
      <c r="E53" s="121"/>
      <c r="F53" s="18"/>
    </row>
    <row r="54" spans="1:6" ht="12.75">
      <c r="A54" s="3"/>
      <c r="B54" s="17" t="s">
        <v>13</v>
      </c>
      <c r="C54" s="145">
        <f>SUM(C29:C53)</f>
        <v>825.14</v>
      </c>
      <c r="D54" s="180"/>
      <c r="E54" s="146">
        <f>SUM(E29:E53)</f>
        <v>278</v>
      </c>
      <c r="F54" s="18"/>
    </row>
    <row r="55" spans="1:6" ht="13.5" thickBot="1">
      <c r="A55" s="4" t="s">
        <v>14</v>
      </c>
      <c r="F55" s="6"/>
    </row>
    <row r="56" spans="1:6" ht="13.5" thickBot="1">
      <c r="A56" s="3" t="s">
        <v>15</v>
      </c>
      <c r="D56" s="1" t="s">
        <v>16</v>
      </c>
      <c r="E56" s="147">
        <f>IF(C54&gt;E54,C54-E54,0)</f>
        <v>547.14</v>
      </c>
      <c r="F56" s="15"/>
    </row>
    <row r="57" spans="1:6" ht="12.75">
      <c r="A57" s="4" t="s">
        <v>17</v>
      </c>
      <c r="F57" s="6"/>
    </row>
    <row r="58" spans="1:6" ht="12.75">
      <c r="A58" s="3"/>
      <c r="B58" s="2" t="s">
        <v>18</v>
      </c>
      <c r="F58" s="6"/>
    </row>
    <row r="59" spans="1:6" ht="13.5" thickBot="1">
      <c r="A59" s="4" t="s">
        <v>19</v>
      </c>
      <c r="F59" s="6"/>
    </row>
    <row r="60" spans="1:6" ht="13.5" thickBot="1">
      <c r="A60" s="3" t="s">
        <v>20</v>
      </c>
      <c r="E60" s="147">
        <f>IF(E54&gt;C54,E54-C54,0)</f>
        <v>0</v>
      </c>
      <c r="F60" s="15"/>
    </row>
    <row r="61" spans="1:6" ht="12.75">
      <c r="A61" s="4" t="s">
        <v>21</v>
      </c>
      <c r="F61" s="6"/>
    </row>
    <row r="62" spans="1:6" ht="13.5" thickBot="1">
      <c r="A62" s="85"/>
      <c r="B62" s="5"/>
      <c r="C62" s="5"/>
      <c r="D62" s="5"/>
      <c r="E62" s="5"/>
      <c r="F62" s="7"/>
    </row>
    <row r="132" ht="12.75">
      <c r="H132" s="117"/>
    </row>
  </sheetData>
  <sheetProtection/>
  <mergeCells count="4">
    <mergeCell ref="A2:B2"/>
    <mergeCell ref="C2:F2"/>
    <mergeCell ref="A3:B3"/>
    <mergeCell ref="C3:F3"/>
  </mergeCells>
  <printOptions gridLines="1"/>
  <pageMargins left="0.6" right="0" top="0" bottom="0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="110" zoomScaleNormal="110" zoomScalePageLayoutView="0" workbookViewId="0" topLeftCell="A13">
      <selection activeCell="G32" sqref="G32"/>
    </sheetView>
  </sheetViews>
  <sheetFormatPr defaultColWidth="10.00390625" defaultRowHeight="12.75"/>
  <cols>
    <col min="1" max="1" width="23.00390625" style="1" customWidth="1"/>
    <col min="2" max="2" width="6.00390625" style="1" customWidth="1"/>
    <col min="3" max="3" width="19.00390625" style="1" customWidth="1"/>
    <col min="4" max="4" width="9.7109375" style="1" customWidth="1"/>
    <col min="5" max="5" width="13.140625" style="1" bestFit="1" customWidth="1"/>
    <col min="6" max="6" width="1.421875" style="1" customWidth="1"/>
    <col min="7" max="7" width="16.28125" style="1" customWidth="1"/>
    <col min="8" max="8" width="14.140625" style="1" customWidth="1"/>
    <col min="9" max="9" width="1.57421875" style="1" customWidth="1"/>
    <col min="10" max="16384" width="10.00390625" style="1" customWidth="1"/>
  </cols>
  <sheetData>
    <row r="1" spans="1:10" ht="19.5" customHeight="1" thickTop="1">
      <c r="A1" s="70" t="s">
        <v>22</v>
      </c>
      <c r="B1" s="60"/>
      <c r="C1" s="60"/>
      <c r="D1" s="71"/>
      <c r="E1" s="60"/>
      <c r="F1" s="60"/>
      <c r="G1" s="59"/>
      <c r="H1" s="59"/>
      <c r="I1" s="61"/>
      <c r="J1" s="2"/>
    </row>
    <row r="2" spans="1:9" ht="12" customHeight="1">
      <c r="A2" s="4" t="s">
        <v>23</v>
      </c>
      <c r="D2" s="2"/>
      <c r="E2" s="2"/>
      <c r="G2" s="2"/>
      <c r="H2" s="2"/>
      <c r="I2" s="6"/>
    </row>
    <row r="3" spans="1:9" ht="12" customHeight="1" thickBot="1">
      <c r="A3" s="3"/>
      <c r="I3" s="6"/>
    </row>
    <row r="4" spans="1:9" ht="12" customHeight="1">
      <c r="A4" s="22"/>
      <c r="B4" s="23"/>
      <c r="C4" s="23"/>
      <c r="D4" s="23"/>
      <c r="E4" s="165" t="s">
        <v>122</v>
      </c>
      <c r="F4" s="23"/>
      <c r="G4" s="26" t="s">
        <v>123</v>
      </c>
      <c r="H4" s="25" t="s">
        <v>124</v>
      </c>
      <c r="I4" s="27"/>
    </row>
    <row r="5" spans="1:9" ht="12" customHeight="1">
      <c r="A5" s="10" t="s">
        <v>27</v>
      </c>
      <c r="B5" s="8"/>
      <c r="C5" s="8"/>
      <c r="D5" s="42"/>
      <c r="E5" s="166" t="s">
        <v>4</v>
      </c>
      <c r="F5" s="8"/>
      <c r="G5" s="9" t="s">
        <v>5</v>
      </c>
      <c r="H5" s="20" t="s">
        <v>125</v>
      </c>
      <c r="I5" s="6"/>
    </row>
    <row r="6" spans="1:9" ht="15" customHeight="1">
      <c r="A6" s="172" t="s">
        <v>129</v>
      </c>
      <c r="B6" s="99"/>
      <c r="C6" s="99"/>
      <c r="D6" s="99"/>
      <c r="E6" s="173">
        <v>44033</v>
      </c>
      <c r="F6" s="8"/>
      <c r="G6" s="101">
        <v>12365</v>
      </c>
      <c r="H6" s="94"/>
      <c r="I6" s="13"/>
    </row>
    <row r="7" spans="1:9" ht="15" customHeight="1">
      <c r="A7" s="172" t="s">
        <v>129</v>
      </c>
      <c r="B7" s="99"/>
      <c r="C7" s="99"/>
      <c r="D7" s="99"/>
      <c r="E7" s="173">
        <v>44064</v>
      </c>
      <c r="F7" s="8"/>
      <c r="G7" s="101">
        <v>3375</v>
      </c>
      <c r="H7" s="153"/>
      <c r="I7" s="13"/>
    </row>
    <row r="8" spans="1:14" ht="15" customHeight="1">
      <c r="A8" s="151" t="s">
        <v>129</v>
      </c>
      <c r="B8" s="99"/>
      <c r="C8" s="99"/>
      <c r="D8" s="99"/>
      <c r="E8" s="173">
        <v>44095</v>
      </c>
      <c r="F8" s="110"/>
      <c r="G8" s="101">
        <v>13485</v>
      </c>
      <c r="H8" s="102"/>
      <c r="I8" s="13"/>
      <c r="J8" s="45"/>
      <c r="K8" s="45"/>
      <c r="L8" s="118"/>
      <c r="N8" s="102"/>
    </row>
    <row r="9" spans="1:9" ht="15" customHeight="1">
      <c r="A9" s="151" t="s">
        <v>129</v>
      </c>
      <c r="B9" s="99"/>
      <c r="C9" s="99"/>
      <c r="D9" s="99"/>
      <c r="E9" s="173">
        <v>44120</v>
      </c>
      <c r="F9" s="110"/>
      <c r="G9" s="101">
        <v>11605</v>
      </c>
      <c r="H9" s="208" t="s">
        <v>184</v>
      </c>
      <c r="I9" s="13"/>
    </row>
    <row r="10" spans="1:9" ht="15" customHeight="1">
      <c r="A10" s="172" t="s">
        <v>154</v>
      </c>
      <c r="B10" s="99"/>
      <c r="C10" s="99"/>
      <c r="D10" s="99"/>
      <c r="E10" s="173">
        <v>44120</v>
      </c>
      <c r="F10" s="8"/>
      <c r="G10" s="101">
        <v>8100</v>
      </c>
      <c r="H10" s="94"/>
      <c r="I10" s="6"/>
    </row>
    <row r="11" spans="1:9" ht="15" customHeight="1">
      <c r="A11" s="151" t="s">
        <v>129</v>
      </c>
      <c r="B11" s="99"/>
      <c r="C11" s="99"/>
      <c r="D11" s="99"/>
      <c r="E11" s="173">
        <v>44159</v>
      </c>
      <c r="F11" s="8"/>
      <c r="G11" s="101">
        <v>7555</v>
      </c>
      <c r="H11" s="94"/>
      <c r="I11" s="13"/>
    </row>
    <row r="12" spans="1:9" ht="15" customHeight="1">
      <c r="A12" s="172" t="s">
        <v>129</v>
      </c>
      <c r="B12" s="99"/>
      <c r="C12" s="99"/>
      <c r="D12" s="99"/>
      <c r="E12" s="173">
        <v>44194</v>
      </c>
      <c r="F12" s="8"/>
      <c r="G12" s="101">
        <v>1215</v>
      </c>
      <c r="H12" s="94"/>
      <c r="I12" s="6"/>
    </row>
    <row r="13" spans="1:9" ht="15" customHeight="1">
      <c r="A13" s="172" t="s">
        <v>129</v>
      </c>
      <c r="B13" s="99"/>
      <c r="C13" s="99"/>
      <c r="D13" s="99"/>
      <c r="E13" s="173">
        <v>44216</v>
      </c>
      <c r="F13" s="8"/>
      <c r="G13" s="101">
        <v>13435</v>
      </c>
      <c r="H13" s="94"/>
      <c r="I13" s="13"/>
    </row>
    <row r="14" spans="1:9" ht="15" customHeight="1">
      <c r="A14" s="151" t="s">
        <v>129</v>
      </c>
      <c r="B14" s="99"/>
      <c r="C14" s="99"/>
      <c r="D14" s="99"/>
      <c r="E14" s="173">
        <v>44222</v>
      </c>
      <c r="F14" s="8"/>
      <c r="G14" s="101">
        <v>645</v>
      </c>
      <c r="H14" s="207" t="s">
        <v>185</v>
      </c>
      <c r="I14" s="6"/>
    </row>
    <row r="15" spans="1:9" ht="15" customHeight="1">
      <c r="A15" s="172" t="s">
        <v>182</v>
      </c>
      <c r="B15" s="99"/>
      <c r="C15" s="99"/>
      <c r="D15" s="99"/>
      <c r="E15" s="173">
        <v>44283</v>
      </c>
      <c r="F15" s="8"/>
      <c r="G15" s="101">
        <v>2250</v>
      </c>
      <c r="H15" s="94"/>
      <c r="I15" s="13"/>
    </row>
    <row r="16" spans="1:9" ht="15" customHeight="1">
      <c r="A16" s="172" t="s">
        <v>172</v>
      </c>
      <c r="B16" s="99"/>
      <c r="C16" s="99"/>
      <c r="D16" s="99"/>
      <c r="E16" s="173">
        <v>44283</v>
      </c>
      <c r="F16" s="8"/>
      <c r="G16" s="101">
        <v>1900</v>
      </c>
      <c r="H16" s="94"/>
      <c r="I16" s="6"/>
    </row>
    <row r="17" spans="1:9" ht="15" customHeight="1">
      <c r="A17" s="172" t="s">
        <v>173</v>
      </c>
      <c r="B17" s="99"/>
      <c r="C17" s="99"/>
      <c r="D17" s="99"/>
      <c r="E17" s="173">
        <v>44283</v>
      </c>
      <c r="F17" s="8"/>
      <c r="G17" s="101">
        <v>1900</v>
      </c>
      <c r="H17" s="94"/>
      <c r="I17" s="6"/>
    </row>
    <row r="18" spans="1:9" ht="15" customHeight="1">
      <c r="A18" s="89"/>
      <c r="B18" s="45"/>
      <c r="C18" s="45"/>
      <c r="D18" s="171"/>
      <c r="E18" s="14" t="s">
        <v>13</v>
      </c>
      <c r="G18" s="167">
        <f>SUM(G6:G17)</f>
        <v>77830</v>
      </c>
      <c r="H18" s="167">
        <f>SUM(H6:H14)</f>
        <v>0</v>
      </c>
      <c r="I18" s="6"/>
    </row>
    <row r="19" spans="1:9" ht="3" customHeight="1" thickBot="1">
      <c r="A19" s="31"/>
      <c r="B19" s="5"/>
      <c r="C19" s="5"/>
      <c r="D19" s="5"/>
      <c r="E19" s="5"/>
      <c r="F19" s="5"/>
      <c r="G19" s="5"/>
      <c r="H19" s="5"/>
      <c r="I19" s="7"/>
    </row>
    <row r="20" spans="1:9" ht="14.25" customHeight="1" thickTop="1">
      <c r="A20" s="32" t="s">
        <v>32</v>
      </c>
      <c r="B20" s="33"/>
      <c r="C20" s="33"/>
      <c r="D20" s="33"/>
      <c r="E20" s="34"/>
      <c r="G20" s="35" t="s">
        <v>126</v>
      </c>
      <c r="H20" s="33"/>
      <c r="I20" s="6"/>
    </row>
    <row r="21" spans="1:9" ht="12" customHeight="1" thickBot="1">
      <c r="A21" s="4" t="s">
        <v>34</v>
      </c>
      <c r="E21" s="36"/>
      <c r="G21" s="35"/>
      <c r="H21" s="35"/>
      <c r="I21" s="6"/>
    </row>
    <row r="22" spans="1:9" ht="3" customHeight="1">
      <c r="A22" s="22"/>
      <c r="B22" s="23"/>
      <c r="C22" s="23"/>
      <c r="D22" s="37"/>
      <c r="E22" s="37"/>
      <c r="F22" s="23"/>
      <c r="G22" s="38"/>
      <c r="H22" s="38"/>
      <c r="I22" s="27"/>
    </row>
    <row r="23" spans="1:9" ht="12" customHeight="1">
      <c r="A23" s="3"/>
      <c r="D23" s="39"/>
      <c r="E23" s="20"/>
      <c r="F23" s="40"/>
      <c r="G23" s="41" t="s">
        <v>36</v>
      </c>
      <c r="H23" s="35"/>
      <c r="I23" s="15"/>
    </row>
    <row r="24" spans="1:9" ht="12" customHeight="1">
      <c r="A24" s="10" t="s">
        <v>106</v>
      </c>
      <c r="B24" s="8"/>
      <c r="C24" s="8"/>
      <c r="D24" s="9" t="s">
        <v>37</v>
      </c>
      <c r="E24" s="42" t="s">
        <v>5</v>
      </c>
      <c r="F24" s="40"/>
      <c r="G24" s="16" t="s">
        <v>38</v>
      </c>
      <c r="H24" s="42" t="s">
        <v>5</v>
      </c>
      <c r="I24" s="15"/>
    </row>
    <row r="25" spans="1:10" ht="15" customHeight="1">
      <c r="A25" s="30" t="s">
        <v>158</v>
      </c>
      <c r="B25" s="99"/>
      <c r="C25" s="97"/>
      <c r="D25" s="47">
        <v>2309</v>
      </c>
      <c r="E25" s="106">
        <v>700</v>
      </c>
      <c r="F25" s="40"/>
      <c r="G25" s="154" t="s">
        <v>130</v>
      </c>
      <c r="H25" s="175">
        <v>748</v>
      </c>
      <c r="I25" s="15"/>
      <c r="J25" s="168"/>
    </row>
    <row r="26" spans="1:9" ht="15" customHeight="1">
      <c r="A26" s="30" t="s">
        <v>157</v>
      </c>
      <c r="B26" s="99"/>
      <c r="C26" s="97"/>
      <c r="D26" s="47">
        <v>2307</v>
      </c>
      <c r="E26" s="101">
        <v>800</v>
      </c>
      <c r="F26" s="39"/>
      <c r="G26" s="97" t="s">
        <v>153</v>
      </c>
      <c r="H26" s="103">
        <v>648</v>
      </c>
      <c r="I26" s="15"/>
    </row>
    <row r="27" spans="1:9" ht="15" customHeight="1">
      <c r="A27" s="30" t="s">
        <v>159</v>
      </c>
      <c r="B27" s="99"/>
      <c r="C27" s="97"/>
      <c r="D27" s="47">
        <v>2308</v>
      </c>
      <c r="E27" s="101">
        <v>350</v>
      </c>
      <c r="F27" s="39"/>
      <c r="G27" s="155"/>
      <c r="H27" s="175"/>
      <c r="I27" s="15"/>
    </row>
    <row r="28" spans="1:10" ht="15" customHeight="1">
      <c r="A28" s="30" t="s">
        <v>156</v>
      </c>
      <c r="B28" s="99"/>
      <c r="C28" s="97"/>
      <c r="D28" s="47">
        <v>2306</v>
      </c>
      <c r="E28" s="101">
        <v>700</v>
      </c>
      <c r="F28" s="39"/>
      <c r="G28" s="97"/>
      <c r="H28" s="103"/>
      <c r="I28" s="15"/>
      <c r="J28" s="168"/>
    </row>
    <row r="29" spans="1:11" ht="15" customHeight="1">
      <c r="A29" s="30" t="s">
        <v>155</v>
      </c>
      <c r="B29" s="99"/>
      <c r="C29" s="97"/>
      <c r="D29" s="47">
        <v>2315</v>
      </c>
      <c r="E29" s="101">
        <v>1175</v>
      </c>
      <c r="F29" s="39"/>
      <c r="G29" s="155"/>
      <c r="H29" s="149"/>
      <c r="I29" s="15"/>
      <c r="K29" s="174"/>
    </row>
    <row r="30" spans="1:9" ht="15" customHeight="1">
      <c r="A30" s="30" t="s">
        <v>164</v>
      </c>
      <c r="B30" s="99"/>
      <c r="C30" s="97"/>
      <c r="D30" s="47" t="s">
        <v>179</v>
      </c>
      <c r="E30" s="101">
        <v>812</v>
      </c>
      <c r="F30" s="39"/>
      <c r="G30" s="43" t="s">
        <v>7</v>
      </c>
      <c r="H30" s="62">
        <f>SUM(H25:H29)</f>
        <v>1396</v>
      </c>
      <c r="I30" s="15"/>
    </row>
    <row r="31" spans="1:9" ht="15" customHeight="1">
      <c r="A31" s="30" t="s">
        <v>165</v>
      </c>
      <c r="B31" s="99"/>
      <c r="C31" s="97"/>
      <c r="D31" s="47">
        <v>2321</v>
      </c>
      <c r="E31" s="101">
        <v>710</v>
      </c>
      <c r="H31" s="168"/>
      <c r="I31" s="6"/>
    </row>
    <row r="32" spans="1:10" ht="15" customHeight="1">
      <c r="A32" s="30" t="s">
        <v>161</v>
      </c>
      <c r="B32" s="99"/>
      <c r="C32" s="97"/>
      <c r="D32" s="47">
        <v>2319</v>
      </c>
      <c r="E32" s="101">
        <v>450</v>
      </c>
      <c r="G32" s="45" t="s">
        <v>186</v>
      </c>
      <c r="H32" s="164"/>
      <c r="I32" s="58"/>
      <c r="J32" s="102"/>
    </row>
    <row r="33" spans="1:9" ht="15" customHeight="1">
      <c r="A33" s="30" t="s">
        <v>162</v>
      </c>
      <c r="B33" s="99"/>
      <c r="C33" s="97"/>
      <c r="D33" s="47">
        <v>2327</v>
      </c>
      <c r="E33" s="101">
        <v>167</v>
      </c>
      <c r="G33" s="20"/>
      <c r="H33" s="169"/>
      <c r="I33" s="6"/>
    </row>
    <row r="34" spans="1:9" ht="15" customHeight="1">
      <c r="A34" s="92" t="s">
        <v>174</v>
      </c>
      <c r="B34" s="100"/>
      <c r="C34" s="99"/>
      <c r="D34" s="131" t="s">
        <v>180</v>
      </c>
      <c r="E34" s="101">
        <v>450</v>
      </c>
      <c r="G34" s="45"/>
      <c r="H34" s="102"/>
      <c r="I34" s="6"/>
    </row>
    <row r="35" spans="1:9" ht="15" customHeight="1">
      <c r="A35" s="92" t="s">
        <v>160</v>
      </c>
      <c r="B35" s="100"/>
      <c r="C35" s="99"/>
      <c r="D35" s="105">
        <v>2322</v>
      </c>
      <c r="E35" s="108">
        <v>275</v>
      </c>
      <c r="F35" s="40"/>
      <c r="G35" s="45"/>
      <c r="H35" s="102"/>
      <c r="I35" s="6"/>
    </row>
    <row r="36" spans="1:9" ht="15" customHeight="1">
      <c r="A36" s="140" t="s">
        <v>177</v>
      </c>
      <c r="B36" s="181"/>
      <c r="C36" s="45"/>
      <c r="D36" s="105">
        <v>2320</v>
      </c>
      <c r="E36" s="108">
        <v>60</v>
      </c>
      <c r="F36" s="40"/>
      <c r="G36" s="45"/>
      <c r="H36" s="102"/>
      <c r="I36" s="6"/>
    </row>
    <row r="37" spans="1:9" ht="15" customHeight="1">
      <c r="A37" s="192" t="s">
        <v>175</v>
      </c>
      <c r="B37" s="193"/>
      <c r="C37" s="194"/>
      <c r="D37" s="204" t="s">
        <v>183</v>
      </c>
      <c r="E37" s="201">
        <v>1740</v>
      </c>
      <c r="F37" s="40"/>
      <c r="G37" s="45"/>
      <c r="H37" s="102"/>
      <c r="I37" s="6"/>
    </row>
    <row r="38" spans="1:9" ht="15" customHeight="1">
      <c r="A38" s="195"/>
      <c r="B38" s="196"/>
      <c r="C38" s="197"/>
      <c r="D38" s="205"/>
      <c r="E38" s="202"/>
      <c r="F38" s="40"/>
      <c r="G38" s="45"/>
      <c r="H38" s="102"/>
      <c r="I38" s="6"/>
    </row>
    <row r="39" spans="1:9" ht="15" customHeight="1">
      <c r="A39" s="195"/>
      <c r="B39" s="196"/>
      <c r="C39" s="197"/>
      <c r="D39" s="205"/>
      <c r="E39" s="202"/>
      <c r="F39" s="40"/>
      <c r="G39" s="45"/>
      <c r="H39" s="102"/>
      <c r="I39" s="6"/>
    </row>
    <row r="40" spans="1:9" ht="15" customHeight="1">
      <c r="A40" s="198"/>
      <c r="B40" s="199"/>
      <c r="C40" s="200"/>
      <c r="D40" s="206"/>
      <c r="E40" s="203"/>
      <c r="F40" s="40"/>
      <c r="G40" s="45"/>
      <c r="H40" s="102"/>
      <c r="I40" s="6"/>
    </row>
    <row r="41" spans="1:9" ht="15" customHeight="1">
      <c r="A41" s="92" t="s">
        <v>176</v>
      </c>
      <c r="B41" s="100"/>
      <c r="C41" s="99"/>
      <c r="D41" s="105" t="s">
        <v>181</v>
      </c>
      <c r="E41" s="108">
        <v>2500</v>
      </c>
      <c r="F41" s="40"/>
      <c r="G41" s="163"/>
      <c r="H41" s="102"/>
      <c r="I41" s="6"/>
    </row>
    <row r="42" spans="1:9" ht="15" customHeight="1">
      <c r="A42" s="48"/>
      <c r="B42" s="33"/>
      <c r="D42" s="50" t="s">
        <v>7</v>
      </c>
      <c r="E42" s="68">
        <f>SUM(E25:E41)</f>
        <v>10889</v>
      </c>
      <c r="F42" s="40"/>
      <c r="G42" s="170"/>
      <c r="H42" s="168"/>
      <c r="I42" s="6"/>
    </row>
    <row r="43" spans="1:9" ht="3" customHeight="1" thickBot="1">
      <c r="A43" s="31"/>
      <c r="B43" s="5"/>
      <c r="C43" s="5"/>
      <c r="D43" s="5"/>
      <c r="E43" s="5"/>
      <c r="F43" s="5"/>
      <c r="G43" s="5"/>
      <c r="H43" s="5"/>
      <c r="I43" s="7"/>
    </row>
    <row r="44" spans="1:9" ht="19.5" customHeight="1" thickTop="1">
      <c r="A44" s="3"/>
      <c r="D44" s="21" t="s">
        <v>40</v>
      </c>
      <c r="I44" s="6"/>
    </row>
    <row r="45" spans="1:9" ht="12" customHeight="1">
      <c r="A45" s="4" t="s">
        <v>41</v>
      </c>
      <c r="E45" s="20" t="s">
        <v>5</v>
      </c>
      <c r="I45" s="6"/>
    </row>
    <row r="46" spans="1:9" ht="15" customHeight="1">
      <c r="A46" s="10" t="s">
        <v>42</v>
      </c>
      <c r="B46" s="8"/>
      <c r="C46" s="8"/>
      <c r="D46" s="8"/>
      <c r="E46" s="62">
        <f>'Front '!$E$23</f>
        <v>61652.35</v>
      </c>
      <c r="G46" s="51" t="s">
        <v>43</v>
      </c>
      <c r="H46" s="52"/>
      <c r="I46" s="6"/>
    </row>
    <row r="47" spans="1:9" ht="15" customHeight="1">
      <c r="A47" s="10" t="s">
        <v>44</v>
      </c>
      <c r="B47" s="8"/>
      <c r="C47" s="8"/>
      <c r="D47" s="8"/>
      <c r="E47" s="62">
        <f>'Front '!$E$56</f>
        <v>547.14</v>
      </c>
      <c r="G47" s="51" t="s">
        <v>45</v>
      </c>
      <c r="H47" s="52"/>
      <c r="I47" s="6"/>
    </row>
    <row r="48" spans="1:9" ht="15" customHeight="1" thickBot="1">
      <c r="A48" s="10" t="s">
        <v>46</v>
      </c>
      <c r="B48" s="8"/>
      <c r="C48" s="8"/>
      <c r="D48" s="8"/>
      <c r="E48" s="62">
        <f>E42+H30</f>
        <v>12285</v>
      </c>
      <c r="G48" s="51" t="s">
        <v>47</v>
      </c>
      <c r="H48" s="64">
        <f>IF(E54&gt;E49,E54-E49,0)</f>
        <v>3345.5100000000093</v>
      </c>
      <c r="I48" s="6"/>
    </row>
    <row r="49" spans="1:9" ht="15" customHeight="1" thickBot="1">
      <c r="A49" s="3"/>
      <c r="B49" s="53"/>
      <c r="C49" s="54"/>
      <c r="D49" s="55" t="s">
        <v>48</v>
      </c>
      <c r="E49" s="63">
        <f>SUM(E46:E48)</f>
        <v>74484.48999999999</v>
      </c>
      <c r="H49" s="152"/>
      <c r="I49" s="6"/>
    </row>
    <row r="50" spans="1:9" ht="7.5" customHeight="1" thickTop="1">
      <c r="A50" s="3"/>
      <c r="I50" s="6"/>
    </row>
    <row r="51" spans="1:9" ht="12" customHeight="1">
      <c r="A51" s="4" t="s">
        <v>49</v>
      </c>
      <c r="E51" s="20" t="s">
        <v>5</v>
      </c>
      <c r="I51" s="6"/>
    </row>
    <row r="52" spans="1:9" ht="15" customHeight="1">
      <c r="A52" s="10" t="s">
        <v>50</v>
      </c>
      <c r="B52" s="8"/>
      <c r="C52" s="8"/>
      <c r="D52" s="8"/>
      <c r="E52" s="62">
        <f>'Front '!$E$60</f>
        <v>0</v>
      </c>
      <c r="G52" s="51" t="s">
        <v>51</v>
      </c>
      <c r="H52" s="52"/>
      <c r="I52" s="6"/>
    </row>
    <row r="53" spans="1:9" ht="15" customHeight="1">
      <c r="A53" s="10" t="s">
        <v>52</v>
      </c>
      <c r="B53" s="8"/>
      <c r="C53" s="8"/>
      <c r="D53" s="8"/>
      <c r="E53" s="62">
        <f>G18-H18</f>
        <v>77830</v>
      </c>
      <c r="G53" s="51" t="s">
        <v>53</v>
      </c>
      <c r="H53" s="52"/>
      <c r="I53" s="6"/>
    </row>
    <row r="54" spans="1:9" ht="15" customHeight="1" thickBot="1">
      <c r="A54" s="4"/>
      <c r="B54" s="123"/>
      <c r="C54" s="56"/>
      <c r="D54" s="122" t="s">
        <v>31</v>
      </c>
      <c r="E54" s="63">
        <f>SUM(E52:E53)</f>
        <v>77830</v>
      </c>
      <c r="G54" s="51" t="s">
        <v>54</v>
      </c>
      <c r="H54" s="64">
        <f>IF(E49&gt;E54,E49-E54,0)</f>
        <v>0</v>
      </c>
      <c r="I54" s="6"/>
    </row>
    <row r="55" spans="1:9" ht="15" customHeight="1" thickTop="1">
      <c r="A55" s="3"/>
      <c r="C55" s="2"/>
      <c r="D55" s="20"/>
      <c r="E55" s="2"/>
      <c r="I55" s="6"/>
    </row>
    <row r="56" spans="1:9" ht="12.75">
      <c r="A56" s="3"/>
      <c r="I56" s="6"/>
    </row>
    <row r="57" spans="1:9" ht="15.75" customHeight="1" thickBot="1">
      <c r="A57" s="142" t="s">
        <v>60</v>
      </c>
      <c r="B57" s="5"/>
      <c r="C57" s="5"/>
      <c r="D57" s="5"/>
      <c r="E57" s="91" t="s">
        <v>55</v>
      </c>
      <c r="F57" s="5"/>
      <c r="G57" s="5"/>
      <c r="H57" s="5"/>
      <c r="I57" s="7"/>
    </row>
    <row r="58" ht="13.5" thickTop="1"/>
  </sheetData>
  <sheetProtection/>
  <mergeCells count="3">
    <mergeCell ref="A37:C40"/>
    <mergeCell ref="E37:E40"/>
    <mergeCell ref="D37:D40"/>
  </mergeCells>
  <printOptions/>
  <pageMargins left="0.78" right="0.46" top="0.36" bottom="0" header="0.5" footer="0.5"/>
  <pageSetup fitToHeight="1" fitToWidth="1" horizontalDpi="600" verticalDpi="600" orientation="portrait" scale="90" r:id="rId1"/>
  <headerFooter alignWithMargins="0">
    <oddFooter>&amp;L&amp;"Small Fonts,Regular"&amp;6Rev. (11/8/96)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workbookViewId="0" topLeftCell="A1">
      <selection activeCell="A33" sqref="A33"/>
    </sheetView>
  </sheetViews>
  <sheetFormatPr defaultColWidth="10.00390625" defaultRowHeight="12.75"/>
  <cols>
    <col min="1" max="1" width="44.00390625" style="1" customWidth="1"/>
    <col min="2" max="2" width="12.00390625" style="1" customWidth="1"/>
    <col min="3" max="3" width="14.00390625" style="1" customWidth="1"/>
    <col min="4" max="4" width="13.00390625" style="1" customWidth="1"/>
    <col min="5" max="5" width="15.00390625" style="1" customWidth="1"/>
    <col min="6" max="6" width="6.57421875" style="1" customWidth="1"/>
    <col min="7" max="16384" width="10.00390625" style="1" customWidth="1"/>
  </cols>
  <sheetData>
    <row r="1" spans="1:6" ht="13.5" thickTop="1">
      <c r="A1" s="72"/>
      <c r="B1" s="60"/>
      <c r="C1" s="60"/>
      <c r="D1" s="60"/>
      <c r="E1" s="60"/>
      <c r="F1" s="61"/>
    </row>
    <row r="2" spans="1:6" ht="30">
      <c r="A2" s="57" t="s">
        <v>0</v>
      </c>
      <c r="B2" s="33"/>
      <c r="C2" s="33"/>
      <c r="D2" s="33"/>
      <c r="E2" s="33"/>
      <c r="F2" s="58"/>
    </row>
    <row r="3" spans="1:6" ht="13.5" thickBot="1">
      <c r="A3" s="125" t="s">
        <v>119</v>
      </c>
      <c r="B3" s="126" t="s">
        <v>59</v>
      </c>
      <c r="C3" s="141"/>
      <c r="D3" s="11"/>
      <c r="E3" s="91"/>
      <c r="F3" s="58"/>
    </row>
    <row r="4" spans="1:8" ht="13.5" thickTop="1">
      <c r="A4" s="73" t="s">
        <v>1</v>
      </c>
      <c r="B4" s="74"/>
      <c r="C4" s="74"/>
      <c r="D4" s="75"/>
      <c r="E4" s="60"/>
      <c r="F4" s="61"/>
      <c r="H4" s="45"/>
    </row>
    <row r="5" spans="1:6" ht="12.75">
      <c r="A5" s="89" t="s">
        <v>2</v>
      </c>
      <c r="B5" s="35"/>
      <c r="C5" s="33"/>
      <c r="D5" s="33"/>
      <c r="E5" s="33"/>
      <c r="F5" s="58"/>
    </row>
    <row r="6" spans="1:6" ht="12.75">
      <c r="A6" s="81"/>
      <c r="B6" s="80"/>
      <c r="C6" s="127"/>
      <c r="D6" s="127"/>
      <c r="E6" s="80"/>
      <c r="F6" s="82"/>
    </row>
    <row r="7" spans="1:6" ht="12.75">
      <c r="A7" s="89" t="s">
        <v>3</v>
      </c>
      <c r="B7" s="33"/>
      <c r="C7" s="78" t="s">
        <v>4</v>
      </c>
      <c r="D7" s="78" t="s">
        <v>56</v>
      </c>
      <c r="E7" s="35" t="s">
        <v>57</v>
      </c>
      <c r="F7" s="58"/>
    </row>
    <row r="8" spans="1:6" ht="12.75">
      <c r="A8" s="140" t="s">
        <v>62</v>
      </c>
      <c r="B8" s="74"/>
      <c r="C8" s="128">
        <v>41073</v>
      </c>
      <c r="D8" s="130">
        <v>1467</v>
      </c>
      <c r="E8" s="129">
        <v>3300</v>
      </c>
      <c r="F8" s="76"/>
    </row>
    <row r="9" spans="1:11" ht="12.75">
      <c r="A9" s="92" t="s">
        <v>63</v>
      </c>
      <c r="B9" s="12"/>
      <c r="C9" s="95">
        <v>41200</v>
      </c>
      <c r="D9" s="131">
        <v>1496</v>
      </c>
      <c r="E9" s="94">
        <v>12431</v>
      </c>
      <c r="F9" s="93"/>
      <c r="I9" s="120"/>
      <c r="K9" s="120"/>
    </row>
    <row r="10" spans="1:11" ht="12.75">
      <c r="A10" s="92" t="s">
        <v>63</v>
      </c>
      <c r="B10" s="12"/>
      <c r="C10" s="95">
        <v>41256</v>
      </c>
      <c r="D10" s="131">
        <v>1511</v>
      </c>
      <c r="E10" s="94">
        <v>33370</v>
      </c>
      <c r="F10" s="93"/>
      <c r="K10" s="102"/>
    </row>
    <row r="11" spans="1:11" ht="12.75">
      <c r="A11" s="92"/>
      <c r="B11" s="12"/>
      <c r="C11" s="95"/>
      <c r="D11" s="131"/>
      <c r="E11" s="94"/>
      <c r="F11" s="133"/>
      <c r="K11" s="102"/>
    </row>
    <row r="12" spans="1:11" ht="12.75">
      <c r="A12" s="92"/>
      <c r="B12" s="12"/>
      <c r="C12" s="95"/>
      <c r="D12" s="131"/>
      <c r="E12" s="94"/>
      <c r="F12" s="93"/>
      <c r="K12" s="102"/>
    </row>
    <row r="13" spans="1:11" ht="12.75">
      <c r="A13" s="92"/>
      <c r="B13" s="12"/>
      <c r="C13" s="95"/>
      <c r="D13" s="131"/>
      <c r="E13" s="94"/>
      <c r="F13" s="93"/>
      <c r="I13" s="124"/>
      <c r="K13" s="124"/>
    </row>
    <row r="14" spans="1:6" ht="12.75">
      <c r="A14" s="92"/>
      <c r="B14" s="12"/>
      <c r="C14" s="95"/>
      <c r="D14" s="131"/>
      <c r="E14" s="94"/>
      <c r="F14" s="93"/>
    </row>
    <row r="15" spans="1:6" ht="12.75">
      <c r="A15" s="92"/>
      <c r="B15" s="12"/>
      <c r="C15" s="95"/>
      <c r="D15" s="131"/>
      <c r="E15" s="94"/>
      <c r="F15" s="93"/>
    </row>
    <row r="16" spans="1:6" ht="12.75">
      <c r="A16" s="92"/>
      <c r="B16" s="12"/>
      <c r="C16" s="96"/>
      <c r="D16" s="131"/>
      <c r="E16" s="94"/>
      <c r="F16" s="93"/>
    </row>
    <row r="17" spans="1:8" ht="12.75">
      <c r="A17" s="92"/>
      <c r="B17" s="12"/>
      <c r="C17" s="96"/>
      <c r="D17" s="131"/>
      <c r="E17" s="94"/>
      <c r="F17" s="93"/>
      <c r="H17" s="119"/>
    </row>
    <row r="18" spans="1:11" ht="12.75" customHeight="1">
      <c r="A18" s="134"/>
      <c r="B18" s="12"/>
      <c r="C18" s="96"/>
      <c r="D18" s="131"/>
      <c r="E18" s="94"/>
      <c r="F18" s="93"/>
      <c r="K18" s="120"/>
    </row>
    <row r="19" spans="1:11" ht="12.75">
      <c r="A19" s="92"/>
      <c r="B19" s="12"/>
      <c r="C19" s="96"/>
      <c r="D19" s="131"/>
      <c r="E19" s="94"/>
      <c r="F19" s="93"/>
      <c r="K19" s="120"/>
    </row>
    <row r="20" spans="1:11" ht="12.75">
      <c r="A20" s="92"/>
      <c r="B20" s="12"/>
      <c r="C20" s="96"/>
      <c r="D20" s="131"/>
      <c r="E20" s="94"/>
      <c r="F20" s="93"/>
      <c r="K20" s="120"/>
    </row>
    <row r="21" spans="1:11" ht="12.75">
      <c r="A21" s="92"/>
      <c r="B21" s="12"/>
      <c r="C21" s="96"/>
      <c r="D21" s="131"/>
      <c r="E21" s="94"/>
      <c r="F21" s="93"/>
      <c r="K21" s="120"/>
    </row>
    <row r="22" spans="1:11" ht="12.75">
      <c r="A22" s="92"/>
      <c r="B22" s="12"/>
      <c r="C22" s="96"/>
      <c r="D22" s="131"/>
      <c r="E22" s="94"/>
      <c r="F22" s="93"/>
      <c r="K22" s="120"/>
    </row>
    <row r="23" spans="1:11" ht="13.5" thickBot="1">
      <c r="A23" s="86"/>
      <c r="B23" s="87"/>
      <c r="C23" s="88" t="s">
        <v>6</v>
      </c>
      <c r="D23" s="87" t="s">
        <v>7</v>
      </c>
      <c r="E23" s="143">
        <f>SUM(E8:E22)</f>
        <v>49101</v>
      </c>
      <c r="F23" s="144"/>
      <c r="K23" s="120"/>
    </row>
    <row r="24" spans="1:11" ht="16.5" thickTop="1">
      <c r="A24" s="83" t="s">
        <v>8</v>
      </c>
      <c r="B24" s="84"/>
      <c r="C24" s="84"/>
      <c r="D24" s="84"/>
      <c r="E24" s="84"/>
      <c r="F24" s="6"/>
      <c r="H24" s="119"/>
      <c r="K24" s="120"/>
    </row>
    <row r="25" spans="1:11" ht="12.75">
      <c r="A25" s="89" t="s">
        <v>9</v>
      </c>
      <c r="B25" s="33"/>
      <c r="C25" s="33"/>
      <c r="D25" s="33"/>
      <c r="E25" s="33"/>
      <c r="F25" s="58"/>
      <c r="K25" s="120"/>
    </row>
    <row r="26" spans="1:11" ht="12.75">
      <c r="A26" s="90" t="s">
        <v>10</v>
      </c>
      <c r="B26" s="49"/>
      <c r="C26" s="49"/>
      <c r="D26" s="33"/>
      <c r="E26" s="49"/>
      <c r="F26" s="77"/>
      <c r="K26" s="120"/>
    </row>
    <row r="27" spans="1:11" ht="12.75">
      <c r="A27" s="3"/>
      <c r="B27" s="159" t="s">
        <v>61</v>
      </c>
      <c r="C27" s="136" t="s">
        <v>5</v>
      </c>
      <c r="D27" s="137" t="s">
        <v>58</v>
      </c>
      <c r="E27" s="41" t="s">
        <v>5</v>
      </c>
      <c r="F27" s="58"/>
      <c r="K27" s="120"/>
    </row>
    <row r="28" spans="1:11" ht="12.75">
      <c r="A28" s="10" t="s">
        <v>75</v>
      </c>
      <c r="B28" s="9" t="s">
        <v>11</v>
      </c>
      <c r="C28" s="9" t="s">
        <v>11</v>
      </c>
      <c r="D28" s="78" t="s">
        <v>56</v>
      </c>
      <c r="E28" s="79" t="s">
        <v>12</v>
      </c>
      <c r="F28" s="77"/>
      <c r="K28" s="120"/>
    </row>
    <row r="29" spans="1:11" ht="12.75">
      <c r="A29" s="30" t="s">
        <v>116</v>
      </c>
      <c r="B29" s="156"/>
      <c r="C29" s="121"/>
      <c r="D29" s="138"/>
      <c r="E29" s="121">
        <v>40</v>
      </c>
      <c r="F29" s="18"/>
      <c r="K29" s="120"/>
    </row>
    <row r="30" spans="1:11" ht="12.75">
      <c r="A30" s="30" t="s">
        <v>114</v>
      </c>
      <c r="B30" s="157"/>
      <c r="C30" s="98">
        <v>55</v>
      </c>
      <c r="D30" s="43"/>
      <c r="E30" s="121"/>
      <c r="F30" s="18"/>
      <c r="K30" s="120"/>
    </row>
    <row r="31" spans="1:11" ht="12.75">
      <c r="A31" s="30" t="s">
        <v>115</v>
      </c>
      <c r="B31" s="157"/>
      <c r="C31" s="98">
        <v>80</v>
      </c>
      <c r="D31" s="43"/>
      <c r="E31" s="121"/>
      <c r="F31" s="18"/>
      <c r="H31" s="119"/>
      <c r="K31" s="120"/>
    </row>
    <row r="32" spans="1:11" ht="12.75">
      <c r="A32" s="30" t="s">
        <v>113</v>
      </c>
      <c r="B32" s="158"/>
      <c r="C32" s="98">
        <v>279</v>
      </c>
      <c r="D32" s="43"/>
      <c r="E32" s="121"/>
      <c r="F32" s="18"/>
      <c r="K32" s="120"/>
    </row>
    <row r="33" spans="1:11" ht="12.75">
      <c r="A33" s="30" t="s">
        <v>120</v>
      </c>
      <c r="B33" s="157"/>
      <c r="C33" s="98">
        <v>120</v>
      </c>
      <c r="D33" s="43"/>
      <c r="E33" s="121"/>
      <c r="F33" s="18"/>
      <c r="K33" s="120"/>
    </row>
    <row r="34" spans="1:11" ht="12.75">
      <c r="A34" s="111"/>
      <c r="B34" s="157"/>
      <c r="C34" s="98"/>
      <c r="D34" s="43"/>
      <c r="E34" s="121"/>
      <c r="F34" s="18"/>
      <c r="K34" s="120"/>
    </row>
    <row r="35" spans="1:11" ht="12.75">
      <c r="A35" s="111"/>
      <c r="B35" s="157"/>
      <c r="C35" s="98"/>
      <c r="D35" s="43"/>
      <c r="E35" s="121"/>
      <c r="F35" s="18"/>
      <c r="K35" s="120"/>
    </row>
    <row r="36" spans="1:6" ht="12.75">
      <c r="A36" s="30"/>
      <c r="B36" s="157"/>
      <c r="C36" s="98"/>
      <c r="D36" s="43"/>
      <c r="E36" s="121"/>
      <c r="F36" s="18"/>
    </row>
    <row r="37" spans="1:11" ht="12.75">
      <c r="A37" s="30"/>
      <c r="B37" s="158"/>
      <c r="C37" s="98"/>
      <c r="D37" s="43"/>
      <c r="E37" s="121"/>
      <c r="F37" s="18"/>
      <c r="K37" s="120"/>
    </row>
    <row r="38" spans="1:6" ht="12.75">
      <c r="A38" s="30"/>
      <c r="B38" s="158"/>
      <c r="C38" s="98"/>
      <c r="D38" s="43"/>
      <c r="E38" s="121"/>
      <c r="F38" s="18"/>
    </row>
    <row r="39" spans="1:6" ht="12.75">
      <c r="A39" s="30"/>
      <c r="B39" s="158"/>
      <c r="C39" s="98"/>
      <c r="D39" s="43"/>
      <c r="E39" s="121"/>
      <c r="F39" s="18"/>
    </row>
    <row r="40" spans="1:6" ht="12.75">
      <c r="A40" s="30"/>
      <c r="B40" s="158"/>
      <c r="C40" s="98"/>
      <c r="D40" s="43"/>
      <c r="E40" s="121"/>
      <c r="F40" s="18"/>
    </row>
    <row r="41" spans="1:6" ht="12.75">
      <c r="A41" s="30"/>
      <c r="B41" s="158"/>
      <c r="C41" s="98"/>
      <c r="D41" s="43"/>
      <c r="E41" s="121"/>
      <c r="F41" s="18"/>
    </row>
    <row r="42" spans="1:6" ht="12.75">
      <c r="A42" s="111"/>
      <c r="B42" s="157"/>
      <c r="C42" s="98"/>
      <c r="D42" s="43"/>
      <c r="E42" s="121"/>
      <c r="F42" s="18"/>
    </row>
    <row r="43" spans="1:6" ht="12.75">
      <c r="A43" s="30"/>
      <c r="B43" s="158"/>
      <c r="C43" s="98"/>
      <c r="D43" s="43"/>
      <c r="E43" s="121"/>
      <c r="F43" s="18"/>
    </row>
    <row r="44" spans="1:6" ht="12.75">
      <c r="A44" s="3"/>
      <c r="B44" s="17" t="s">
        <v>13</v>
      </c>
      <c r="C44" s="145">
        <f>SUM(C29:C43)</f>
        <v>534</v>
      </c>
      <c r="D44" s="132"/>
      <c r="E44" s="146">
        <f>SUM(E29:E43)</f>
        <v>40</v>
      </c>
      <c r="F44" s="162"/>
    </row>
    <row r="45" spans="1:6" ht="13.5" thickBot="1">
      <c r="A45" s="4" t="s">
        <v>14</v>
      </c>
      <c r="F45" s="6"/>
    </row>
    <row r="46" spans="1:6" ht="13.5" thickBot="1">
      <c r="A46" s="3" t="s">
        <v>15</v>
      </c>
      <c r="D46" s="1" t="s">
        <v>16</v>
      </c>
      <c r="E46" s="147">
        <f>IF(C44&gt;E44,C44-E44,0)</f>
        <v>494</v>
      </c>
      <c r="F46" s="15"/>
    </row>
    <row r="47" spans="1:6" ht="12.75">
      <c r="A47" s="4" t="s">
        <v>17</v>
      </c>
      <c r="F47" s="6"/>
    </row>
    <row r="48" spans="1:6" ht="12.75">
      <c r="A48" s="3"/>
      <c r="B48" s="2" t="s">
        <v>18</v>
      </c>
      <c r="F48" s="6"/>
    </row>
    <row r="49" spans="1:6" ht="13.5" thickBot="1">
      <c r="A49" s="4" t="s">
        <v>19</v>
      </c>
      <c r="F49" s="6"/>
    </row>
    <row r="50" spans="1:6" ht="13.5" thickBot="1">
      <c r="A50" s="3" t="s">
        <v>20</v>
      </c>
      <c r="E50" s="147">
        <f>IF(E44&gt;C44,E44-C44,0)</f>
        <v>0</v>
      </c>
      <c r="F50" s="15"/>
    </row>
    <row r="51" spans="1:6" ht="12.75">
      <c r="A51" s="4" t="s">
        <v>21</v>
      </c>
      <c r="F51" s="6"/>
    </row>
    <row r="52" spans="1:6" ht="13.5" thickBot="1">
      <c r="A52" s="85"/>
      <c r="B52" s="5"/>
      <c r="C52" s="5"/>
      <c r="D52" s="5"/>
      <c r="E52" s="5"/>
      <c r="F52" s="7"/>
    </row>
    <row r="122" ht="12.75">
      <c r="H122" s="117"/>
    </row>
  </sheetData>
  <sheetProtection/>
  <printOptions gridLines="1"/>
  <pageMargins left="0.6" right="0" top="0" bottom="0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PageLayoutView="0" workbookViewId="0" topLeftCell="A1">
      <selection activeCell="L30" sqref="L30"/>
    </sheetView>
  </sheetViews>
  <sheetFormatPr defaultColWidth="10.00390625" defaultRowHeight="12.75"/>
  <cols>
    <col min="1" max="1" width="23.00390625" style="1" customWidth="1"/>
    <col min="2" max="2" width="6.00390625" style="1" customWidth="1"/>
    <col min="3" max="3" width="11.28125" style="1" customWidth="1"/>
    <col min="4" max="4" width="11.421875" style="1" customWidth="1"/>
    <col min="5" max="5" width="14.140625" style="1" customWidth="1"/>
    <col min="6" max="6" width="0.42578125" style="1" hidden="1" customWidth="1"/>
    <col min="7" max="7" width="16.8515625" style="1" customWidth="1"/>
    <col min="8" max="8" width="20.00390625" style="1" customWidth="1"/>
    <col min="9" max="9" width="0.9921875" style="1" customWidth="1"/>
    <col min="10" max="16384" width="10.00390625" style="1" customWidth="1"/>
  </cols>
  <sheetData>
    <row r="1" spans="1:11" ht="19.5" customHeight="1" thickTop="1">
      <c r="A1" s="70" t="s">
        <v>22</v>
      </c>
      <c r="B1" s="60"/>
      <c r="C1" s="60"/>
      <c r="D1" s="71"/>
      <c r="E1" s="60"/>
      <c r="F1" s="60"/>
      <c r="G1" s="59"/>
      <c r="H1" s="59"/>
      <c r="I1" s="61"/>
      <c r="J1" s="21"/>
      <c r="K1" s="2"/>
    </row>
    <row r="2" spans="1:9" ht="12" customHeight="1">
      <c r="A2" s="4" t="s">
        <v>23</v>
      </c>
      <c r="D2" s="2"/>
      <c r="E2" s="2"/>
      <c r="G2" s="2"/>
      <c r="H2" s="2"/>
      <c r="I2" s="6"/>
    </row>
    <row r="3" spans="1:9" ht="12" customHeight="1" thickBot="1">
      <c r="A3" s="3"/>
      <c r="I3" s="6"/>
    </row>
    <row r="4" spans="1:10" ht="12" customHeight="1">
      <c r="A4" s="22"/>
      <c r="B4" s="23"/>
      <c r="C4" s="23"/>
      <c r="D4" s="24"/>
      <c r="E4" s="25" t="s">
        <v>24</v>
      </c>
      <c r="F4" s="23"/>
      <c r="G4" s="26" t="s">
        <v>25</v>
      </c>
      <c r="H4" s="25" t="s">
        <v>26</v>
      </c>
      <c r="I4" s="27"/>
      <c r="J4" s="20"/>
    </row>
    <row r="5" spans="1:10" ht="12" customHeight="1">
      <c r="A5" s="10" t="s">
        <v>27</v>
      </c>
      <c r="B5" s="8"/>
      <c r="C5" s="8"/>
      <c r="D5" s="28"/>
      <c r="E5" s="29" t="s">
        <v>28</v>
      </c>
      <c r="F5" s="8"/>
      <c r="G5" s="9" t="s">
        <v>29</v>
      </c>
      <c r="H5" s="20" t="s">
        <v>30</v>
      </c>
      <c r="I5" s="6"/>
      <c r="J5" s="20"/>
    </row>
    <row r="6" spans="1:9" ht="15" customHeight="1">
      <c r="A6" s="151" t="s">
        <v>64</v>
      </c>
      <c r="B6" s="99"/>
      <c r="C6" s="99"/>
      <c r="D6" s="97"/>
      <c r="E6" s="47"/>
      <c r="F6" s="8"/>
      <c r="G6" s="101">
        <v>10749</v>
      </c>
      <c r="H6" s="94"/>
      <c r="I6" s="13"/>
    </row>
    <row r="7" spans="1:9" ht="15" customHeight="1">
      <c r="A7" s="151" t="s">
        <v>65</v>
      </c>
      <c r="B7" s="99"/>
      <c r="C7" s="99"/>
      <c r="D7" s="97"/>
      <c r="E7" s="47"/>
      <c r="F7" s="8"/>
      <c r="G7" s="101">
        <v>4449</v>
      </c>
      <c r="H7" s="153"/>
      <c r="I7" s="13"/>
    </row>
    <row r="8" spans="1:15" ht="15" customHeight="1">
      <c r="A8" s="151" t="s">
        <v>66</v>
      </c>
      <c r="B8" s="99"/>
      <c r="C8" s="99"/>
      <c r="D8" s="97"/>
      <c r="E8" s="47"/>
      <c r="F8" s="110"/>
      <c r="G8" s="101">
        <v>3150</v>
      </c>
      <c r="H8" s="102"/>
      <c r="I8" s="13"/>
      <c r="J8" s="45"/>
      <c r="K8" s="45"/>
      <c r="L8" s="45"/>
      <c r="M8" s="118"/>
      <c r="O8" s="102"/>
    </row>
    <row r="9" spans="1:9" ht="15" customHeight="1">
      <c r="A9" s="151" t="s">
        <v>67</v>
      </c>
      <c r="B9" s="99"/>
      <c r="C9" s="99"/>
      <c r="D9" s="97"/>
      <c r="E9" s="47"/>
      <c r="F9" s="110"/>
      <c r="G9" s="101">
        <v>8649</v>
      </c>
      <c r="H9" s="94"/>
      <c r="I9" s="13"/>
    </row>
    <row r="10" spans="1:9" ht="15" customHeight="1">
      <c r="A10" s="151" t="s">
        <v>68</v>
      </c>
      <c r="B10" s="99"/>
      <c r="C10" s="99"/>
      <c r="D10" s="97"/>
      <c r="E10" s="47"/>
      <c r="F10" s="8"/>
      <c r="G10" s="101">
        <v>10447</v>
      </c>
      <c r="H10" s="94"/>
      <c r="I10" s="6"/>
    </row>
    <row r="11" spans="1:9" ht="15" customHeight="1">
      <c r="A11" s="151" t="s">
        <v>69</v>
      </c>
      <c r="B11" s="99"/>
      <c r="C11" s="99"/>
      <c r="D11" s="97"/>
      <c r="E11" s="47"/>
      <c r="F11" s="8"/>
      <c r="G11" s="101">
        <v>6596</v>
      </c>
      <c r="H11" s="94"/>
      <c r="I11" s="13"/>
    </row>
    <row r="12" spans="1:9" ht="15" customHeight="1">
      <c r="A12" s="151" t="s">
        <v>70</v>
      </c>
      <c r="B12" s="99"/>
      <c r="C12" s="99"/>
      <c r="D12" s="97"/>
      <c r="E12" s="47"/>
      <c r="F12" s="8"/>
      <c r="G12" s="101">
        <v>5374</v>
      </c>
      <c r="H12" s="94"/>
      <c r="I12" s="6"/>
    </row>
    <row r="13" spans="1:9" ht="15" customHeight="1">
      <c r="A13" s="151" t="s">
        <v>71</v>
      </c>
      <c r="B13" s="99"/>
      <c r="C13" s="99"/>
      <c r="D13" s="97"/>
      <c r="E13" s="47"/>
      <c r="F13" s="8"/>
      <c r="G13" s="101">
        <v>4365</v>
      </c>
      <c r="H13" s="94"/>
      <c r="I13" s="13"/>
    </row>
    <row r="14" spans="1:9" ht="15" customHeight="1">
      <c r="A14" s="151" t="s">
        <v>72</v>
      </c>
      <c r="B14" s="99"/>
      <c r="C14" s="99"/>
      <c r="D14" s="97"/>
      <c r="E14" s="47"/>
      <c r="F14" s="8"/>
      <c r="G14" s="101">
        <v>2898</v>
      </c>
      <c r="H14" s="102"/>
      <c r="I14" s="6"/>
    </row>
    <row r="15" spans="1:9" ht="15" customHeight="1">
      <c r="A15" s="151" t="s">
        <v>73</v>
      </c>
      <c r="B15" s="99"/>
      <c r="C15" s="99"/>
      <c r="D15" s="97"/>
      <c r="E15" s="47"/>
      <c r="F15" s="110"/>
      <c r="G15" s="101"/>
      <c r="H15" s="94">
        <v>1473</v>
      </c>
      <c r="I15" s="13"/>
    </row>
    <row r="16" spans="1:11" ht="15" customHeight="1">
      <c r="A16" s="30"/>
      <c r="B16" s="99"/>
      <c r="C16" s="99"/>
      <c r="D16" s="135"/>
      <c r="E16" s="47"/>
      <c r="F16" s="112"/>
      <c r="G16" s="113"/>
      <c r="H16" s="94"/>
      <c r="I16" s="6"/>
      <c r="K16" s="139"/>
    </row>
    <row r="17" spans="1:9" ht="15" customHeight="1">
      <c r="A17" s="111"/>
      <c r="B17" s="99"/>
      <c r="C17" s="99"/>
      <c r="D17" s="116"/>
      <c r="E17" s="114"/>
      <c r="F17" s="112"/>
      <c r="G17" s="113"/>
      <c r="H17" s="115"/>
      <c r="I17" s="13"/>
    </row>
    <row r="18" spans="1:9" ht="15" customHeight="1">
      <c r="A18" s="89"/>
      <c r="B18" s="45"/>
      <c r="C18" s="45"/>
      <c r="D18" s="45"/>
      <c r="E18" s="2"/>
      <c r="G18" s="19" t="s">
        <v>31</v>
      </c>
      <c r="H18" s="65">
        <f>SUM(G6:H17)</f>
        <v>58150</v>
      </c>
      <c r="I18" s="6"/>
    </row>
    <row r="19" spans="1:9" ht="3" customHeight="1" thickBot="1">
      <c r="A19" s="31"/>
      <c r="B19" s="5"/>
      <c r="C19" s="5"/>
      <c r="D19" s="5"/>
      <c r="E19" s="5"/>
      <c r="F19" s="5"/>
      <c r="G19" s="5"/>
      <c r="H19" s="5"/>
      <c r="I19" s="7"/>
    </row>
    <row r="20" spans="1:9" ht="14.25" customHeight="1" thickTop="1">
      <c r="A20" s="32" t="s">
        <v>32</v>
      </c>
      <c r="B20" s="33"/>
      <c r="C20" s="33"/>
      <c r="D20" s="33"/>
      <c r="E20" s="34"/>
      <c r="G20" s="35" t="s">
        <v>33</v>
      </c>
      <c r="H20" s="33"/>
      <c r="I20" s="6"/>
    </row>
    <row r="21" spans="1:9" ht="12" customHeight="1" thickBot="1">
      <c r="A21" s="4" t="s">
        <v>34</v>
      </c>
      <c r="E21" s="36"/>
      <c r="G21" s="35" t="s">
        <v>35</v>
      </c>
      <c r="H21" s="35"/>
      <c r="I21" s="6"/>
    </row>
    <row r="22" spans="1:9" ht="3" customHeight="1">
      <c r="A22" s="22"/>
      <c r="B22" s="23"/>
      <c r="C22" s="23"/>
      <c r="D22" s="37"/>
      <c r="E22" s="37"/>
      <c r="F22" s="23"/>
      <c r="G22" s="38"/>
      <c r="H22" s="38"/>
      <c r="I22" s="27"/>
    </row>
    <row r="23" spans="1:9" ht="12" customHeight="1">
      <c r="A23" s="3"/>
      <c r="D23" s="39"/>
      <c r="E23" s="20"/>
      <c r="F23" s="40"/>
      <c r="G23" s="41" t="s">
        <v>36</v>
      </c>
      <c r="H23" s="35"/>
      <c r="I23" s="15"/>
    </row>
    <row r="24" spans="1:9" ht="12" customHeight="1">
      <c r="A24" s="10" t="s">
        <v>107</v>
      </c>
      <c r="B24" s="8"/>
      <c r="C24" s="8"/>
      <c r="D24" s="9" t="s">
        <v>37</v>
      </c>
      <c r="E24" s="42" t="s">
        <v>5</v>
      </c>
      <c r="F24" s="40"/>
      <c r="G24" s="16" t="s">
        <v>38</v>
      </c>
      <c r="H24" s="42" t="s">
        <v>5</v>
      </c>
      <c r="I24" s="15"/>
    </row>
    <row r="25" spans="1:9" ht="12" customHeight="1">
      <c r="A25" s="30" t="s">
        <v>102</v>
      </c>
      <c r="B25" s="99"/>
      <c r="C25" s="97"/>
      <c r="D25" s="47"/>
      <c r="E25" s="106">
        <v>325</v>
      </c>
      <c r="F25" s="40"/>
      <c r="G25" s="154" t="s">
        <v>111</v>
      </c>
      <c r="H25" s="150">
        <v>649.5</v>
      </c>
      <c r="I25" s="15"/>
    </row>
    <row r="26" spans="1:9" ht="12" customHeight="1">
      <c r="A26" s="30" t="s">
        <v>101</v>
      </c>
      <c r="B26" s="99"/>
      <c r="C26" s="97"/>
      <c r="D26" s="47"/>
      <c r="E26" s="101">
        <v>1025</v>
      </c>
      <c r="F26" s="39"/>
      <c r="G26" s="97"/>
      <c r="H26" s="103"/>
      <c r="I26" s="15"/>
    </row>
    <row r="27" spans="1:9" ht="12" customHeight="1">
      <c r="A27" s="30" t="s">
        <v>103</v>
      </c>
      <c r="B27" s="99"/>
      <c r="C27" s="97"/>
      <c r="D27" s="47"/>
      <c r="E27" s="101">
        <v>1050</v>
      </c>
      <c r="F27" s="39"/>
      <c r="G27" s="155" t="s">
        <v>112</v>
      </c>
      <c r="H27" s="150">
        <v>649.5</v>
      </c>
      <c r="I27" s="15"/>
    </row>
    <row r="28" spans="1:9" ht="15" customHeight="1">
      <c r="A28" s="30" t="s">
        <v>104</v>
      </c>
      <c r="B28" s="99"/>
      <c r="C28" s="97"/>
      <c r="D28" s="47"/>
      <c r="E28" s="101">
        <v>1249</v>
      </c>
      <c r="F28" s="39"/>
      <c r="G28" s="97"/>
      <c r="H28" s="103"/>
      <c r="I28" s="15"/>
    </row>
    <row r="29" spans="1:9" ht="15" customHeight="1">
      <c r="A29" s="30" t="s">
        <v>105</v>
      </c>
      <c r="B29" s="99"/>
      <c r="C29" s="97"/>
      <c r="D29" s="47"/>
      <c r="E29" s="101">
        <v>1124</v>
      </c>
      <c r="F29" s="39"/>
      <c r="G29" s="148"/>
      <c r="H29" s="149"/>
      <c r="I29" s="15"/>
    </row>
    <row r="30" spans="1:9" ht="15" customHeight="1">
      <c r="A30" s="30" t="s">
        <v>108</v>
      </c>
      <c r="B30" s="99"/>
      <c r="C30" s="97"/>
      <c r="D30" s="47"/>
      <c r="E30" s="101">
        <v>1124</v>
      </c>
      <c r="F30" s="39"/>
      <c r="G30" s="43" t="s">
        <v>7</v>
      </c>
      <c r="H30" s="62">
        <f>SUM(H25:H29)</f>
        <v>1299</v>
      </c>
      <c r="I30" s="15"/>
    </row>
    <row r="31" spans="1:9" ht="15" customHeight="1">
      <c r="A31" s="30" t="s">
        <v>109</v>
      </c>
      <c r="B31" s="99"/>
      <c r="C31" s="97"/>
      <c r="D31" s="47"/>
      <c r="E31" s="101">
        <v>115</v>
      </c>
      <c r="G31" s="8"/>
      <c r="H31" s="62"/>
      <c r="I31" s="6"/>
    </row>
    <row r="32" spans="1:11" ht="15" customHeight="1">
      <c r="A32" s="30" t="s">
        <v>110</v>
      </c>
      <c r="B32" s="99"/>
      <c r="C32" s="97"/>
      <c r="D32" s="47"/>
      <c r="E32" s="101">
        <v>101</v>
      </c>
      <c r="F32" s="44"/>
      <c r="G32" s="45" t="s">
        <v>39</v>
      </c>
      <c r="H32" s="66"/>
      <c r="I32" s="46"/>
      <c r="K32" s="102"/>
    </row>
    <row r="33" spans="1:9" ht="15" customHeight="1">
      <c r="A33" s="30"/>
      <c r="B33" s="99"/>
      <c r="C33" s="97"/>
      <c r="D33" s="47"/>
      <c r="E33" s="101"/>
      <c r="F33" s="44"/>
      <c r="G33" s="47" t="s">
        <v>38</v>
      </c>
      <c r="H33" s="67" t="s">
        <v>5</v>
      </c>
      <c r="I33" s="15"/>
    </row>
    <row r="34" spans="1:9" ht="15" customHeight="1">
      <c r="A34" s="30"/>
      <c r="B34" s="99"/>
      <c r="C34" s="97"/>
      <c r="D34" s="47"/>
      <c r="E34" s="101"/>
      <c r="F34" s="44"/>
      <c r="G34" s="97"/>
      <c r="H34" s="103"/>
      <c r="I34" s="15"/>
    </row>
    <row r="35" spans="1:9" ht="15" customHeight="1">
      <c r="A35" s="104"/>
      <c r="B35" s="100"/>
      <c r="C35" s="99"/>
      <c r="D35" s="9"/>
      <c r="E35" s="103"/>
      <c r="F35" s="39"/>
      <c r="G35" s="155"/>
      <c r="H35" s="107"/>
      <c r="I35" s="6"/>
    </row>
    <row r="36" spans="1:9" ht="15" customHeight="1">
      <c r="A36" s="90"/>
      <c r="B36" s="99"/>
      <c r="C36" s="99"/>
      <c r="D36" s="105"/>
      <c r="E36" s="102"/>
      <c r="F36" s="39"/>
      <c r="G36" s="109"/>
      <c r="H36" s="108"/>
      <c r="I36" s="6"/>
    </row>
    <row r="37" spans="1:9" ht="15" customHeight="1">
      <c r="A37" s="48"/>
      <c r="B37" s="33"/>
      <c r="D37" s="50" t="s">
        <v>7</v>
      </c>
      <c r="E37" s="69">
        <f>SUM(E25:E36)</f>
        <v>6113</v>
      </c>
      <c r="F37" s="39"/>
      <c r="G37" s="14" t="s">
        <v>7</v>
      </c>
      <c r="H37" s="68">
        <f>SUM(H34:H36)</f>
        <v>0</v>
      </c>
      <c r="I37" s="6"/>
    </row>
    <row r="38" spans="1:9" ht="3" customHeight="1" thickBot="1">
      <c r="A38" s="31"/>
      <c r="B38" s="5"/>
      <c r="C38" s="5"/>
      <c r="D38" s="5"/>
      <c r="E38" s="5"/>
      <c r="F38" s="5"/>
      <c r="G38" s="5"/>
      <c r="H38" s="5"/>
      <c r="I38" s="7"/>
    </row>
    <row r="39" spans="1:9" ht="19.5" customHeight="1" thickTop="1">
      <c r="A39" s="3"/>
      <c r="D39" s="21" t="s">
        <v>40</v>
      </c>
      <c r="I39" s="6"/>
    </row>
    <row r="40" spans="1:9" ht="12" customHeight="1">
      <c r="A40" s="4" t="s">
        <v>41</v>
      </c>
      <c r="E40" s="20" t="s">
        <v>5</v>
      </c>
      <c r="I40" s="6"/>
    </row>
    <row r="41" spans="1:9" ht="15" customHeight="1">
      <c r="A41" s="10" t="s">
        <v>42</v>
      </c>
      <c r="B41" s="8"/>
      <c r="C41" s="8"/>
      <c r="D41" s="8"/>
      <c r="E41" s="62">
        <f>'Front-Sample'!E23</f>
        <v>49101</v>
      </c>
      <c r="G41" s="51" t="s">
        <v>43</v>
      </c>
      <c r="H41" s="52"/>
      <c r="I41" s="6"/>
    </row>
    <row r="42" spans="1:10" ht="15" customHeight="1">
      <c r="A42" s="10" t="s">
        <v>44</v>
      </c>
      <c r="B42" s="8"/>
      <c r="C42" s="8"/>
      <c r="D42" s="8"/>
      <c r="E42" s="62">
        <f>'Front-Sample'!E46</f>
        <v>494</v>
      </c>
      <c r="G42" s="51" t="s">
        <v>45</v>
      </c>
      <c r="H42" s="52"/>
      <c r="I42" s="6"/>
      <c r="J42" s="40"/>
    </row>
    <row r="43" spans="1:9" ht="15" customHeight="1" thickBot="1">
      <c r="A43" s="10" t="s">
        <v>46</v>
      </c>
      <c r="B43" s="8"/>
      <c r="C43" s="8"/>
      <c r="D43" s="8"/>
      <c r="E43" s="62">
        <f>E37+H30</f>
        <v>7412</v>
      </c>
      <c r="G43" s="51" t="s">
        <v>47</v>
      </c>
      <c r="H43" s="64">
        <f>IF(E49&gt;E44,E49-E44,0)</f>
        <v>1143</v>
      </c>
      <c r="I43" s="6"/>
    </row>
    <row r="44" spans="1:9" ht="15" customHeight="1" thickBot="1">
      <c r="A44" s="3"/>
      <c r="B44" s="53"/>
      <c r="C44" s="54"/>
      <c r="D44" s="55" t="s">
        <v>48</v>
      </c>
      <c r="E44" s="63">
        <f>SUM(E41:E43)</f>
        <v>57007</v>
      </c>
      <c r="H44" s="152" t="s">
        <v>74</v>
      </c>
      <c r="I44" s="6"/>
    </row>
    <row r="45" spans="1:9" ht="7.5" customHeight="1" thickTop="1">
      <c r="A45" s="3"/>
      <c r="I45" s="6"/>
    </row>
    <row r="46" spans="1:9" ht="12" customHeight="1">
      <c r="A46" s="4" t="s">
        <v>49</v>
      </c>
      <c r="E46" s="20" t="s">
        <v>5</v>
      </c>
      <c r="I46" s="6"/>
    </row>
    <row r="47" spans="1:9" ht="15" customHeight="1">
      <c r="A47" s="10" t="s">
        <v>50</v>
      </c>
      <c r="B47" s="8"/>
      <c r="C47" s="8"/>
      <c r="D47" s="8"/>
      <c r="E47" s="62">
        <f>'Front-Sample'!E50</f>
        <v>0</v>
      </c>
      <c r="G47" s="51" t="s">
        <v>51</v>
      </c>
      <c r="H47" s="52"/>
      <c r="I47" s="6"/>
    </row>
    <row r="48" spans="1:9" ht="15" customHeight="1">
      <c r="A48" s="10" t="s">
        <v>52</v>
      </c>
      <c r="B48" s="8"/>
      <c r="C48" s="8"/>
      <c r="D48" s="8"/>
      <c r="E48" s="62">
        <f>+H18</f>
        <v>58150</v>
      </c>
      <c r="G48" s="51" t="s">
        <v>53</v>
      </c>
      <c r="H48" s="52"/>
      <c r="I48" s="6"/>
    </row>
    <row r="49" spans="1:9" ht="15" customHeight="1" thickBot="1">
      <c r="A49" s="4"/>
      <c r="B49" s="123"/>
      <c r="C49" s="56"/>
      <c r="D49" s="122" t="s">
        <v>31</v>
      </c>
      <c r="E49" s="63">
        <f>SUM(E47:E48)</f>
        <v>58150</v>
      </c>
      <c r="G49" s="51" t="s">
        <v>54</v>
      </c>
      <c r="H49" s="64">
        <f>IF(E44&gt;E49,E44-E49,0)</f>
        <v>0</v>
      </c>
      <c r="I49" s="6"/>
    </row>
    <row r="50" spans="1:9" ht="15" customHeight="1" thickTop="1">
      <c r="A50" s="3"/>
      <c r="C50" s="2"/>
      <c r="D50" s="20"/>
      <c r="E50" s="2"/>
      <c r="I50" s="6"/>
    </row>
    <row r="51" spans="1:9" ht="12.75">
      <c r="A51" s="3"/>
      <c r="I51" s="6"/>
    </row>
    <row r="52" spans="1:9" ht="15.75" customHeight="1" thickBot="1">
      <c r="A52" s="142" t="s">
        <v>60</v>
      </c>
      <c r="B52" s="5"/>
      <c r="C52" s="5"/>
      <c r="D52" s="5"/>
      <c r="E52" s="91" t="s">
        <v>55</v>
      </c>
      <c r="F52" s="5"/>
      <c r="G52" s="5"/>
      <c r="H52" s="5"/>
      <c r="I52" s="7"/>
    </row>
    <row r="53" ht="13.5" thickTop="1"/>
  </sheetData>
  <sheetProtection/>
  <printOptions/>
  <pageMargins left="0.78" right="0.46" top="0.36" bottom="0" header="0.5" footer="0.5"/>
  <pageSetup fitToHeight="1" fitToWidth="1" horizontalDpi="600" verticalDpi="600" orientation="portrait" scale="91" r:id="rId1"/>
  <headerFooter alignWithMargins="0">
    <oddFooter>&amp;L&amp;"Small Fonts,Regular"&amp;6Rev. (11/8/96)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9" sqref="A9:A18"/>
    </sheetView>
  </sheetViews>
  <sheetFormatPr defaultColWidth="9.140625" defaultRowHeight="12.75"/>
  <sheetData>
    <row r="1" ht="12.75">
      <c r="A1" s="161" t="s">
        <v>76</v>
      </c>
    </row>
    <row r="3" ht="12.75">
      <c r="A3" s="161" t="s">
        <v>77</v>
      </c>
    </row>
    <row r="4" ht="12.75">
      <c r="A4" s="160" t="s">
        <v>78</v>
      </c>
    </row>
    <row r="5" ht="12.75">
      <c r="A5" s="160" t="s">
        <v>79</v>
      </c>
    </row>
    <row r="7" ht="12.75">
      <c r="A7" s="161" t="s">
        <v>80</v>
      </c>
    </row>
    <row r="8" ht="12.75">
      <c r="A8" s="160" t="s">
        <v>127</v>
      </c>
    </row>
    <row r="9" ht="12.75">
      <c r="A9" s="160" t="s">
        <v>81</v>
      </c>
    </row>
    <row r="10" ht="12.75">
      <c r="A10" s="160" t="s">
        <v>121</v>
      </c>
    </row>
    <row r="11" ht="12.75">
      <c r="A11" s="160" t="s">
        <v>99</v>
      </c>
    </row>
    <row r="12" ht="12.75">
      <c r="A12" s="160" t="s">
        <v>82</v>
      </c>
    </row>
    <row r="13" ht="12.75">
      <c r="A13" s="160" t="s">
        <v>83</v>
      </c>
    </row>
    <row r="15" ht="12.75">
      <c r="A15" s="161" t="s">
        <v>84</v>
      </c>
    </row>
    <row r="16" ht="12.75">
      <c r="A16" s="160" t="s">
        <v>85</v>
      </c>
    </row>
    <row r="17" ht="12.75">
      <c r="A17" s="160" t="s">
        <v>86</v>
      </c>
    </row>
    <row r="18" ht="12.75">
      <c r="A18" s="160" t="s">
        <v>98</v>
      </c>
    </row>
    <row r="20" ht="12.75">
      <c r="A20" s="161" t="s">
        <v>87</v>
      </c>
    </row>
    <row r="21" ht="12.75">
      <c r="A21" s="161" t="s">
        <v>91</v>
      </c>
    </row>
    <row r="22" ht="12.75">
      <c r="A22" s="160" t="s">
        <v>88</v>
      </c>
    </row>
    <row r="23" ht="12.75">
      <c r="A23" s="160" t="s">
        <v>89</v>
      </c>
    </row>
    <row r="24" ht="12.75">
      <c r="A24" s="160" t="s">
        <v>90</v>
      </c>
    </row>
    <row r="26" ht="12.75">
      <c r="A26" s="161" t="s">
        <v>92</v>
      </c>
    </row>
    <row r="27" ht="12.75">
      <c r="A27" s="160" t="s">
        <v>93</v>
      </c>
    </row>
    <row r="29" ht="12.75">
      <c r="A29" s="161" t="s">
        <v>94</v>
      </c>
    </row>
    <row r="30" ht="12.75">
      <c r="A30" s="160" t="s">
        <v>100</v>
      </c>
    </row>
    <row r="31" ht="12.75">
      <c r="A31" s="160" t="s">
        <v>95</v>
      </c>
    </row>
    <row r="33" ht="12.75">
      <c r="A33" s="161" t="s">
        <v>96</v>
      </c>
    </row>
    <row r="34" ht="12.75">
      <c r="A34" s="160" t="s">
        <v>97</v>
      </c>
    </row>
  </sheetData>
  <sheetProtection/>
  <printOptions/>
  <pageMargins left="0.25" right="0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Skiwi Financial Report</dc:title>
  <dc:subject/>
  <dc:creator>Terry Rowley</dc:creator>
  <cp:keywords/>
  <dc:description/>
  <cp:lastModifiedBy>Skiwi Club</cp:lastModifiedBy>
  <cp:lastPrinted>2021-03-09T17:01:11Z</cp:lastPrinted>
  <dcterms:created xsi:type="dcterms:W3CDTF">1997-07-15T21:46:53Z</dcterms:created>
  <dcterms:modified xsi:type="dcterms:W3CDTF">2021-04-05T18:13:15Z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